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911" firstSheet="20" activeTab="39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P16" sheetId="16" r:id="rId16"/>
    <sheet name="P17" sheetId="17" r:id="rId17"/>
    <sheet name="P18" sheetId="18" r:id="rId18"/>
    <sheet name="P19" sheetId="19" r:id="rId19"/>
    <sheet name="P20" sheetId="20" r:id="rId20"/>
    <sheet name="P21" sheetId="21" r:id="rId21"/>
    <sheet name="P22" sheetId="22" r:id="rId22"/>
    <sheet name="Р23" sheetId="23" r:id="rId23"/>
    <sheet name="Р24" sheetId="24" r:id="rId24"/>
    <sheet name="Р25" sheetId="25" r:id="rId25"/>
    <sheet name="Р26" sheetId="26" r:id="rId26"/>
    <sheet name="Р27" sheetId="27" r:id="rId27"/>
    <sheet name="Р28" sheetId="28" r:id="rId28"/>
    <sheet name="Р29" sheetId="29" r:id="rId29"/>
    <sheet name="Р30" sheetId="30" r:id="rId30"/>
    <sheet name="Р31" sheetId="31" r:id="rId31"/>
    <sheet name="Р32" sheetId="32" r:id="rId32"/>
    <sheet name="Р33" sheetId="33" r:id="rId33"/>
    <sheet name="Р34" sheetId="34" r:id="rId34"/>
    <sheet name="Р35" sheetId="35" r:id="rId35"/>
    <sheet name="Р36" sheetId="36" r:id="rId36"/>
    <sheet name="Р37" sheetId="37" r:id="rId37"/>
    <sheet name="Р38" sheetId="38" r:id="rId38"/>
    <sheet name="Р39" sheetId="39" r:id="rId39"/>
    <sheet name="результаты оценки" sheetId="40" r:id="rId40"/>
  </sheets>
  <definedNames>
    <definedName name="_xlnm.Print_Titles" localSheetId="11">'P12'!$A:$B</definedName>
    <definedName name="_xlnm.Print_Titles" localSheetId="39">'результаты оценки'!$A:$B</definedName>
    <definedName name="_xlnm.Print_Area" localSheetId="0">'P1'!$A$1:$L$32</definedName>
    <definedName name="_xlnm.Print_Area" localSheetId="9">'P10'!$A$1:$K$27</definedName>
    <definedName name="_xlnm.Print_Area" localSheetId="10">'P11'!$A$1:$J$30</definedName>
    <definedName name="_xlnm.Print_Area" localSheetId="11">'P12'!$A$2:$T$31</definedName>
    <definedName name="_xlnm.Print_Area" localSheetId="12">'P13'!$A$1:$L$30</definedName>
    <definedName name="_xlnm.Print_Area" localSheetId="13">'P14'!$A$1:$L$30</definedName>
    <definedName name="_xlnm.Print_Area" localSheetId="14">'P15'!$A$1:$L$24</definedName>
    <definedName name="_xlnm.Print_Area" localSheetId="15">'P16'!$A$1:$R$30</definedName>
    <definedName name="_xlnm.Print_Area" localSheetId="16">'P17'!$A$1:$L$30</definedName>
    <definedName name="_xlnm.Print_Area" localSheetId="17">'P18'!$A$1:$G$35</definedName>
    <definedName name="_xlnm.Print_Area" localSheetId="18">'P19'!$A$1:$H$27</definedName>
    <definedName name="_xlnm.Print_Area" localSheetId="1">'P2'!$A$1:$J$32</definedName>
    <definedName name="_xlnm.Print_Area" localSheetId="19">'P20'!$A$1:$J$30</definedName>
    <definedName name="_xlnm.Print_Area" localSheetId="20">'P21'!$A$1:$J$30</definedName>
    <definedName name="_xlnm.Print_Area" localSheetId="21">'P22'!$A$1:$H$30</definedName>
    <definedName name="_xlnm.Print_Area" localSheetId="2">'P3'!$A$1:$X$30</definedName>
    <definedName name="_xlnm.Print_Area" localSheetId="3">'P4'!$A$1:$N$30</definedName>
    <definedName name="_xlnm.Print_Area" localSheetId="4">'P5'!$A$1:$J$30</definedName>
    <definedName name="_xlnm.Print_Area" localSheetId="5">'P6'!$A$1:$H$30</definedName>
    <definedName name="_xlnm.Print_Area" localSheetId="6">'P7'!$A$1:$H$30</definedName>
    <definedName name="_xlnm.Print_Area" localSheetId="7">'P8'!$A$1:$M$30</definedName>
    <definedName name="_xlnm.Print_Area" localSheetId="8">'P9'!$A$1:$M$30</definedName>
  </definedNames>
  <calcPr fullCalcOnLoad="1"/>
</workbook>
</file>

<file path=xl/sharedStrings.xml><?xml version="1.0" encoding="utf-8"?>
<sst xmlns="http://schemas.openxmlformats.org/spreadsheetml/2006/main" count="1444" uniqueCount="395">
  <si>
    <t xml:space="preserve"> Р9 "Отношение краткосрочного (до одного года) долга к доходам бюджета муниципального района (городского округа)</t>
  </si>
  <si>
    <t xml:space="preserve"> Р10 "Отношение объема выданных от имени муниципального района (городского округа) гарантий (поручительств) к доходам бюджета муниципального района (городского округа)</t>
  </si>
  <si>
    <t xml:space="preserve"> Р11 "Отсутствие просроченных долговых обязательств муниципального района (городского округа)</t>
  </si>
  <si>
    <t xml:space="preserve"> Р12 "Соблюдение ограничения текущих расходов бюджета муниципального района (городского округа), установленного Бюджетным кодексом Российской Федерации</t>
  </si>
  <si>
    <t xml:space="preserve"> Р13 "Соблюдение ограничения дефицита бюджета муниципального района (городского округа), установленного Бюджетным кодексом Российской Федерации</t>
  </si>
  <si>
    <t>Р14 "Соблюдение ограничения предельного объема муниципального долга, установленного Бюджетным кодексом Российской Федерации</t>
  </si>
  <si>
    <t xml:space="preserve">Р15 "Соблюдение ограничения предельного объема расходов на обслуживание долга, установленного Бюджетным кодексом Российской Федерации </t>
  </si>
  <si>
    <t xml:space="preserve"> Р16 "Отношение дефицита бюджета муниципального района (городского округа) к доходам бюджета муниципального района (городского округа)</t>
  </si>
  <si>
    <t xml:space="preserve"> Р17 "Отношение прироста недоимки по налоговым платежам в бюджет к налоговым доходам бюджета муниципального района (городского округа)</t>
  </si>
  <si>
    <t>Объем капитальных расходов бюджета  поселений, осуществляемых за счет субвенций и субсидий
из бюджета муниципального района, за 2009 год</t>
  </si>
  <si>
    <t>Объема расходов бюджета  поселений  за 2009 год</t>
  </si>
  <si>
    <t xml:space="preserve">Расходы, осуществляемые за счет субвенций и  субсидий
из бюджета муниципального района за 2009 год
</t>
  </si>
  <si>
    <r>
      <t xml:space="preserve">Расходы бюджета  поселений без учета расходов, осуществляемых за счет субвенций и субсидий из бюджета муниципального района , за 2009 год                                                </t>
    </r>
    <r>
      <rPr>
        <b/>
        <sz val="8"/>
        <rFont val="Arial"/>
        <family val="2"/>
      </rPr>
      <t>(Bn-1)</t>
    </r>
  </si>
  <si>
    <t xml:space="preserve"> Р18 "Соблюдение рекомендуемого уровня платежей граждан за предоставляемые жилищно-коммунальные услуги</t>
  </si>
  <si>
    <t xml:space="preserve"> Р19 "Соблюдение рекомендуемой максимально допустимой доли расходов на оплату жилищно-коммунальных услуг в совокупном доходе семьи</t>
  </si>
  <si>
    <t>Р20 "Ограничение предоставления бюджетных кредитов и субсидий организациям</t>
  </si>
  <si>
    <t xml:space="preserve">Р21 "Доля закупок товаров (работ, услуг) по контрактам, заключенным по результатам проведения открытых конкурсов, аукционов, в общем объеме расходов" </t>
  </si>
  <si>
    <t xml:space="preserve"> Р22 "Численность занятых в бюджетной сфере" </t>
  </si>
  <si>
    <t>Расчет индикатора Р24 "Действующий сайт финансового органа муниципального района (городского округа) или раздел на официальном сайте  администрации муниципального района (городского округа)</t>
  </si>
  <si>
    <t>Расчет индикатора Р34 "Организация оперативного учета задолженности перед бюджетом муниципального района (городского округа), рассроченных и отсроченных платежей в бюджет"</t>
  </si>
  <si>
    <t>Расчет индикатора Р35 "Организация учета объектов, находящихся в муниципальной собственности муниципального района (городского округа), и предоставление информации заинтересованным лицам"</t>
  </si>
  <si>
    <t>Расчет индикатора Р39 "Снижение и ликвидация просроченной кредиторской задолженности бюджета муниципального района (городского округа)"</t>
  </si>
  <si>
    <t>Всего:
(в баллах)</t>
  </si>
  <si>
    <t xml:space="preserve"> Результаты оценки качества управления финансами и платежеспособности  сельских (городских) поселений муниципальных районов  Чувашской Республики </t>
  </si>
  <si>
    <t>Аликовское сельское поселение</t>
  </si>
  <si>
    <t>Большевыльское сельское поселение</t>
  </si>
  <si>
    <t>Ефремкасинское сельское поселение</t>
  </si>
  <si>
    <t>Илгышевское сельское поселение</t>
  </si>
  <si>
    <t>Крымзарайкинское сельское поселение</t>
  </si>
  <si>
    <t>Питишевское сельское поселение</t>
  </si>
  <si>
    <t>Раскильдинское сельское поселение</t>
  </si>
  <si>
    <t>Таутовское сельское поселение</t>
  </si>
  <si>
    <t>Тенеевское сельское поселение</t>
  </si>
  <si>
    <t>Чувашско-Сорминское сельское поселение</t>
  </si>
  <si>
    <t>Шумшевашское сельское поселение</t>
  </si>
  <si>
    <t>Яндобинское сельское поселение</t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</si>
  <si>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</si>
  <si>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</si>
  <si>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</si>
  <si>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</si>
  <si>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</si>
  <si>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</si>
  <si>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</si>
  <si>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</si>
  <si>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</si>
  <si>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</si>
  <si>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</si>
  <si>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</si>
  <si>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</si>
  <si>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</si>
  <si>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</si>
  <si>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</si>
  <si>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</si>
  <si>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</si>
  <si>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</si>
  <si>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</si>
  <si>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</si>
  <si>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</si>
  <si>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</si>
  <si>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</si>
  <si>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</si>
  <si>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</si>
  <si>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</si>
  <si>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</si>
  <si>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</si>
  <si>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</si>
  <si>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</si>
  <si>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</si>
  <si>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</si>
  <si>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</si>
  <si>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</si>
  <si>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</si>
  <si>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</si>
  <si>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</si>
  <si>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</si>
  <si>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</si>
  <si>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</si>
  <si>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</si>
  <si>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</si>
  <si>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</si>
  <si>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</si>
  <si>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</si>
  <si>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</si>
  <si>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</si>
  <si>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</si>
  <si>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</si>
  <si>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</si>
  <si>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</si>
  <si>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</si>
  <si>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</si>
  <si>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</si>
  <si>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</si>
  <si>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</si>
  <si>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</si>
  <si>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</si>
  <si>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</si>
  <si>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</si>
  <si>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</si>
  <si>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</si>
  <si>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</si>
  <si>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</si>
  <si>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</si>
  <si>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</si>
  <si>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</si>
  <si>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</si>
  <si>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</si>
  <si>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</si>
  <si>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</si>
  <si>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</si>
  <si>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>Оценка по индикатору           Мi</t>
  </si>
  <si>
    <t xml:space="preserve">Объема капитальных расходов бюджета  поселений за  2009 год (ЭК 310) </t>
  </si>
  <si>
    <t xml:space="preserve">по данным отчета о состоянии кредиторской задолженности бюджетной сферы 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</si>
  <si>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</si>
  <si>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</si>
  <si>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</si>
  <si>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</si>
  <si>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</si>
  <si>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</si>
  <si>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</si>
  <si>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</si>
  <si>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</si>
  <si>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</si>
  <si>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</si>
  <si>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</si>
  <si>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</si>
  <si>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</si>
  <si>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</si>
  <si>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</si>
  <si>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</si>
  <si>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Наименование сельских (городских) поселений</t>
  </si>
  <si>
    <t xml:space="preserve">по данным </t>
  </si>
  <si>
    <t>гр.3 - гр.5</t>
  </si>
  <si>
    <t>по данным  (информация из долговых книг)</t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</si>
  <si>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</si>
  <si>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</si>
  <si>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гр.3/(гр.3+гр.6)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</si>
  <si>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</si>
  <si>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</si>
  <si>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 xml:space="preserve">            </t>
  </si>
  <si>
    <t>По данным отчета (графа "Исполнено")</t>
  </si>
  <si>
    <t>гр.6 + гр.7</t>
  </si>
  <si>
    <t>Vi (V=A/ B)</t>
  </si>
  <si>
    <t>гр.3+гр.4</t>
  </si>
  <si>
    <t>гр.5/гр.8</t>
  </si>
  <si>
    <t>Расчет индикатора P1 "Исполнение бюджета поселения по доходам без учета безвозмездных перечислений от бюджетов других уровней"</t>
  </si>
  <si>
    <t>Расчет индикатора P2 "Зависимость бюджета поселений от финансовой помощи"</t>
  </si>
  <si>
    <r>
      <t xml:space="preserve">Объем дотаций на выравнивание уровня бюджетной обеспеченности, поступивших в бюджет поселения за истекший финансовый год </t>
    </r>
    <r>
      <rPr>
        <b/>
        <sz val="8"/>
        <rFont val="Arial"/>
        <family val="2"/>
      </rPr>
      <t xml:space="preserve">(А) </t>
    </r>
  </si>
  <si>
    <t>Поступление налоговых и неналоговых доходов в бюджет поселений за истекший финансовый год</t>
  </si>
  <si>
    <t>По данным месячного отчета (графа "Исполнено")</t>
  </si>
  <si>
    <t>Поступление доходов от предпринимательской и иной приносящей доход деятельности в бюджет поселений за истекший финансовый год</t>
  </si>
  <si>
    <r>
      <t xml:space="preserve">Доходы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</si>
  <si>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r>
      <t xml:space="preserve">Общая стоимость исполненных за счет средств бюджета поселения контрактов, заключенных по результатам конкурсов, аукционов </t>
    </r>
    <r>
      <rPr>
        <b/>
        <sz val="8"/>
        <rFont val="Arial"/>
        <family val="2"/>
      </rPr>
      <t>(А)</t>
    </r>
  </si>
  <si>
    <t xml:space="preserve">по данным финорганов мун. районов </t>
  </si>
  <si>
    <t>13</t>
  </si>
  <si>
    <t>14</t>
  </si>
  <si>
    <t>15</t>
  </si>
  <si>
    <t>16</t>
  </si>
  <si>
    <t>17</t>
  </si>
  <si>
    <t>18</t>
  </si>
  <si>
    <t>19</t>
  </si>
  <si>
    <t>20</t>
  </si>
  <si>
    <t>гр.12 -гр.13</t>
  </si>
  <si>
    <t>гр.15 - гр.16</t>
  </si>
  <si>
    <t>гр.18 -гр.19</t>
  </si>
  <si>
    <t>Vi (V=(A/B+An-1/Bn-1+An-2/Bn-2)/3</t>
  </si>
  <si>
    <t>Расчет индикатора P4 "Доля социально значимых расходов в расходах бюджета  поселений</t>
  </si>
  <si>
    <t>по данным месячного отчета (графа "Исполнено")</t>
  </si>
  <si>
    <r>
      <t xml:space="preserve">Объем расходов бюджета  поселений на оплату труда с начислениями за истекший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</si>
  <si>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Расходы, осуществляемых за счет субвенций  и субсидий
из бюджета муниципального района  за истекший финансовый год
</t>
  </si>
  <si>
    <t>Объем расходов бюджета поселений  без учета расходов, осуществляемых за счет субвенций   и субсидий из бюджета муниципального района , за истекший финансовый год</t>
  </si>
  <si>
    <t>Расчет индикатора P5  "Объем кредиторской задолженности бюджетных учреждений"</t>
  </si>
  <si>
    <r>
      <t xml:space="preserve">Кредиторская задолженность бюджетных учреждений поселений на конец истекшего финансового года </t>
    </r>
    <r>
      <rPr>
        <b/>
        <sz val="8"/>
        <rFont val="Arial"/>
        <family val="2"/>
      </rPr>
      <t>(А)</t>
    </r>
  </si>
  <si>
    <t>Объем расходов бюджета  поселений без учета расходов, осуществляемых за счет субвенций  и субсидий из бюджета муниципального района, за истекший финансовый год</t>
  </si>
  <si>
    <t xml:space="preserve">Расчет индикатора P6 "Объем кредиторской задолженности бюджетных учреждений по оплате труда с начислениями" </t>
  </si>
  <si>
    <r>
      <t xml:space="preserve">Кредиторская задолженность бюджетных учреждений поселений по оплате труда с начислениями на конец истекшего финансового года </t>
    </r>
    <r>
      <rPr>
        <b/>
        <sz val="8"/>
        <rFont val="Arial"/>
        <family val="2"/>
      </rPr>
      <t>(А)</t>
    </r>
  </si>
  <si>
    <r>
      <t xml:space="preserve">Объем расходов бюджета  поселений по оплате труда с начислениями за истекший финансовый год    </t>
    </r>
    <r>
      <rPr>
        <b/>
        <sz val="8"/>
        <rFont val="Arial"/>
        <family val="2"/>
      </rPr>
      <t xml:space="preserve">(В) </t>
    </r>
  </si>
  <si>
    <r>
      <t xml:space="preserve">Поступление доходов бюджета поселений без учета безвозмездных перечислений от бюджетов других уровней за истекший финансовый год      </t>
    </r>
    <r>
      <rPr>
        <b/>
        <sz val="8"/>
        <rFont val="Arial"/>
        <family val="2"/>
      </rPr>
      <t>(А)</t>
    </r>
  </si>
  <si>
    <r>
      <t xml:space="preserve">Плановые показатели доходов бюджета поселений без учета безвозмездных перечислений от бюджетов других уровней на истекший финансовый год      </t>
    </r>
    <r>
      <rPr>
        <b/>
        <sz val="8"/>
        <rFont val="Arial"/>
        <family val="2"/>
      </rPr>
      <t>(В)</t>
    </r>
  </si>
  <si>
    <r>
      <t xml:space="preserve">Объем расходов бюджета  поселений на оказание социальной помощи  населению за истекший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</si>
  <si>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r>
      <t xml:space="preserve">Объем расходов  бюджета  поселений на обслуживание долга за истекший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</si>
  <si>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t xml:space="preserve">Расчет индикатора P7 "Объем кредиторской задолженности бюджетных учреждений  по оплате коммунальных услуг </t>
  </si>
  <si>
    <r>
      <t xml:space="preserve">Кредиторская задолженность бюджетных учреждений поселений  по оплате коммунальных услуг на конец истекшего финансового года </t>
    </r>
    <r>
      <rPr>
        <b/>
        <sz val="8"/>
        <rFont val="Arial"/>
        <family val="2"/>
      </rPr>
      <t>(А)</t>
    </r>
  </si>
  <si>
    <r>
      <t xml:space="preserve">Объем расходов бюджета поселений по оплате коммунальных услуг за истекший финансовый год   </t>
    </r>
    <r>
      <rPr>
        <b/>
        <sz val="8"/>
        <rFont val="Arial"/>
        <family val="2"/>
      </rPr>
      <t>(В)</t>
    </r>
  </si>
  <si>
    <t>Расчет индикатора P8 "Отношение долга без учета гарантий (поручительств) к доходам бюджета поселений"</t>
  </si>
  <si>
    <t>Объем муниципального долга на конец истекшего финансового года</t>
  </si>
  <si>
    <t xml:space="preserve">Объем гарантий (поручительств) поселений на конец истекшего финансового года
</t>
  </si>
  <si>
    <r>
      <t xml:space="preserve">Объем бюджетной задолженности поселений за вычетом гарантий (поручительств) на конец истекшего финансового года               </t>
    </r>
    <r>
      <rPr>
        <b/>
        <sz val="8"/>
        <rFont val="Arial"/>
        <family val="2"/>
      </rPr>
      <t>(А)</t>
    </r>
  </si>
  <si>
    <r>
      <t xml:space="preserve">Объем доходов  бюджета поселений, за исключением субвенций и субсидий
из бюджета муниципального района, за истекший финансовый год          </t>
    </r>
    <r>
      <rPr>
        <b/>
        <sz val="8"/>
        <rFont val="Arial"/>
        <family val="2"/>
      </rPr>
      <t xml:space="preserve"> (В)</t>
    </r>
  </si>
  <si>
    <t xml:space="preserve">Расчет индикатора P9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</si>
  <si>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истекшнго финансового года
</t>
    </r>
    <r>
      <rPr>
        <b/>
        <sz val="8"/>
        <rFont val="Arial"/>
        <family val="2"/>
      </rPr>
      <t>(А)</t>
    </r>
  </si>
  <si>
    <r>
      <t xml:space="preserve">Объем доходов  бюджета поселений, за исключением субвенций и субсидий
из бюджета муниципального района, за истекший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</si>
  <si>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>Расчет индикатора P10 "Отношение объема выданных от имени поселений гарантий (поручительств) к доходам бюджета поселений"</t>
  </si>
  <si>
    <r>
      <t xml:space="preserve">Объем гарантий (поручительств) поселений на конец истекшего финансового года
</t>
    </r>
    <r>
      <rPr>
        <b/>
        <sz val="8"/>
        <rFont val="Arial"/>
        <family val="2"/>
      </rPr>
      <t>(А)</t>
    </r>
  </si>
  <si>
    <r>
      <t xml:space="preserve">Объема доходов  бюджета поселений, за исключением субвенций и субсидий
из бюджета муниципального района, за истекший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</si>
  <si>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>Расчет индикатора P11 "Отсутствие просроченных долговых обязательств поселений"</t>
  </si>
  <si>
    <r>
      <t xml:space="preserve">Просроченная задолженность поселений на конец истекшего финансового года                          </t>
    </r>
    <r>
      <rPr>
        <b/>
        <sz val="8"/>
        <rFont val="Arial"/>
        <family val="2"/>
      </rPr>
      <t>(А)</t>
    </r>
  </si>
  <si>
    <t>Исполнено на год по месячному отчету</t>
  </si>
  <si>
    <t>Установленная максимально допустимая доля расходов на оплату жилищно-коммунальных услуг в совокупном доходе семьи за истекший финансовый год</t>
  </si>
  <si>
    <r>
      <t xml:space="preserve">Объем  доходов бюджета поселений  без учета безвозмездных перечислений от бюджетов других уровней за истекший финансовый год                                                   </t>
    </r>
    <r>
      <rPr>
        <b/>
        <sz val="8"/>
        <rFont val="Arial"/>
        <family val="2"/>
      </rPr>
      <t>(В)</t>
    </r>
  </si>
  <si>
    <t>Расчет индикатора P12 "Соблюдение ограничения текущих расходов бюджета поселений, установленного Бюджетным кодексом Российской Федерации"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</si>
  <si>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истекший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</si>
  <si>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истекший финансовый год </t>
    </r>
    <r>
      <rPr>
        <b/>
        <sz val="8"/>
        <rFont val="Arial Cyr"/>
        <family val="2"/>
      </rPr>
      <t>(А)</t>
    </r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</si>
  <si>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истекший финансовый год </t>
    </r>
    <r>
      <rPr>
        <b/>
        <sz val="8"/>
        <rFont val="Arial"/>
        <family val="2"/>
      </rPr>
      <t>(В)</t>
    </r>
  </si>
  <si>
    <t>Расчет индикатора P13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</si>
  <si>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конец истекшего финансового года</t>
    </r>
    <r>
      <rPr>
        <b/>
        <sz val="8"/>
        <rFont val="Arial"/>
        <family val="2"/>
      </rPr>
      <t xml:space="preserve"> (А)</t>
    </r>
  </si>
  <si>
    <r>
      <t xml:space="preserve">Показатели объема доходов  бюджета поселений без учета безвозмездных перечислений от бюджетов других уровней за истекший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</si>
  <si>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P14 "Соблюдение ограничения предельного объема муниципального долга, установленного Бюджетным кодексом Российской Федерации"</t>
  </si>
  <si>
    <r>
      <t xml:space="preserve">Предельный объем муниципального долга, утвержденный решением о бюджете на истекший финансовый год </t>
    </r>
    <r>
      <rPr>
        <b/>
        <sz val="8"/>
        <rFont val="Arial"/>
        <family val="2"/>
      </rPr>
      <t>(А)</t>
    </r>
  </si>
  <si>
    <t xml:space="preserve">Расчет индикатора P15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</si>
  <si>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r>
      <t>Предельный объем расходов бюджета поселений  на обслуживание муниципального долга на истекший финансовый год</t>
    </r>
    <r>
      <rPr>
        <b/>
        <sz val="8"/>
        <rFont val="Arial Cyr"/>
        <family val="2"/>
      </rPr>
      <t xml:space="preserve"> (А) </t>
    </r>
  </si>
  <si>
    <t>Расчет индикатора P16 "Отношение дефицита бюджета поселений к доходам бюджета поселений"</t>
  </si>
  <si>
    <r>
      <t xml:space="preserve">Объем доходов бюджета поселений,  за исключением субвенций и субсидий из бюджета муниципального района, за истекший финансовый год </t>
    </r>
    <r>
      <rPr>
        <b/>
        <sz val="8"/>
        <rFont val="Arial"/>
        <family val="2"/>
      </rPr>
      <t>(А)</t>
    </r>
  </si>
  <si>
    <r>
      <t xml:space="preserve">Объем расходов бюджета поселений без учета расходов, осуществляемых за счет субвенций и  субсидий из бюджета муниципального района, за истекший финансовый год </t>
    </r>
    <r>
      <rPr>
        <b/>
        <sz val="8"/>
        <rFont val="Arial"/>
        <family val="2"/>
      </rPr>
      <t xml:space="preserve">(В) </t>
    </r>
  </si>
  <si>
    <t>Расчет индикатора P17 "Отношение прироста недоимки по налоговым платежам в бюджет поселений к налоговым доходам бюджета поселений"</t>
  </si>
  <si>
    <r>
      <t xml:space="preserve">Объем налоговых доходов бюджета поселений за истекший финансовый год </t>
    </r>
    <r>
      <rPr>
        <b/>
        <sz val="8"/>
        <rFont val="Arial"/>
        <family val="2"/>
      </rPr>
      <t>(В)</t>
    </r>
  </si>
  <si>
    <t>Расчет индикатора P18 "Соблюдение рекомендуемого уровня платежей за предоставляемые жилищно-коммунальные услуги"</t>
  </si>
  <si>
    <t>Vi (V= А)</t>
  </si>
  <si>
    <t>гр.3</t>
  </si>
  <si>
    <t>гр.5 х гр.6</t>
  </si>
  <si>
    <t>Установленный уровень платежей граждан за предоставляемые жилищно-коммунальные услуги за истекший финансовый год</t>
  </si>
  <si>
    <t>Расчет индикатора P20  "Ограничение предоставления бюджетных кредитов и субсидий организациям"</t>
  </si>
  <si>
    <r>
      <t xml:space="preserve">Объем бюджетных кредитов и субсидий выданных за счет средств бюджета поселений за истекший финансовый год </t>
    </r>
    <r>
      <rPr>
        <b/>
        <sz val="8"/>
        <rFont val="Arial"/>
        <family val="2"/>
      </rPr>
      <t>(А)</t>
    </r>
  </si>
  <si>
    <r>
      <t xml:space="preserve">Объем расходов бюджета  поселений без учета расходов, осуществляемых за счет субвенций  и субсидий из бюджета муниципального района, за истекший финансовый год  </t>
    </r>
    <r>
      <rPr>
        <b/>
        <sz val="8"/>
        <rFont val="Arial"/>
        <family val="2"/>
      </rPr>
      <t xml:space="preserve"> (В)</t>
    </r>
  </si>
  <si>
    <t>Расчет индикатора P21  "Доля закупок товаров (работ, услуг) по контракта, заключенным по результатам проведения открытых конкурсов, аукционов, в общем объеме расходов"</t>
  </si>
  <si>
    <t>Расчет индикатора P22  "Численность занятых в бюджетной сфере"</t>
  </si>
  <si>
    <r>
      <t xml:space="preserve">Численность занятых в бюджетной сфере за истекший финансовый год </t>
    </r>
    <r>
      <rPr>
        <b/>
        <sz val="8"/>
        <rFont val="Arial"/>
        <family val="2"/>
      </rPr>
      <t>(А)</t>
    </r>
  </si>
  <si>
    <r>
      <t xml:space="preserve">Численность занятых в бюджетной сфере за год, предшествующий истекшему финансовому году </t>
    </r>
    <r>
      <rPr>
        <b/>
        <sz val="8"/>
        <rFont val="Arial"/>
        <family val="2"/>
      </rPr>
      <t>(В)</t>
    </r>
  </si>
  <si>
    <t xml:space="preserve">Объем расходов бюджета  поселений на оплату труда с начислениями за истекший финансовый год всего:
</t>
  </si>
  <si>
    <t xml:space="preserve">Объем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</si>
  <si>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>по данным справочной таблицы к месячному отчету (графа "Назначено")</t>
  </si>
  <si>
    <t>Расчет индикатора P19 "Соблюдение рекомендуемой максимально допустимой доли расходов на оплату жилищно-коммунальных услуг в совокупном доходе семьи"</t>
  </si>
  <si>
    <t>по данным Межрайоной инспекции ФНС России по Чувашской Республике</t>
  </si>
  <si>
    <t>Расчет индикатора Р23 "Накопительный учет стоимости финансируемых из бюджета капитальных вложений"</t>
  </si>
  <si>
    <t>Итого со знаком " + "</t>
  </si>
  <si>
    <t>Расчет индикатора                          (= 1/3* гр.6)</t>
  </si>
  <si>
    <t>гр.7 х гр.8</t>
  </si>
  <si>
    <t>Расчет индикатора                          (= 1/5* гр.8)</t>
  </si>
  <si>
    <t>Расчет индикатора Р25 "Создание системы учета потребности в предоставляемых бюджетных услугах"</t>
  </si>
  <si>
    <t>Расчет индикатора Р26 "Установление стандартов качества предоставления бюджетных услуг"</t>
  </si>
  <si>
    <t>Расчет индикатора Р27 "Использование среднесрочного финансового планирования"</t>
  </si>
  <si>
    <t>Расчет индикатора Р28 "Внедрение процедур открытого конкурса на замещение должностей муниципальной службы"</t>
  </si>
  <si>
    <t>Расчет индикатора Р29 "Повышение квалификации муниципальных служащих на регулярной основе"</t>
  </si>
  <si>
    <t>Расчет индикатора Р30 "Оздоровление предприятий жилищно-коммунального хозяйства"</t>
  </si>
  <si>
    <t>Расчет индикатора Р31 "Организация сбора платежей за коммунальные услуги"</t>
  </si>
  <si>
    <t>Расчет индикатора                          (= 1/2* гр.5)</t>
  </si>
  <si>
    <t>Расчет индикатора Р32 "Мониторинг реализации инвестиционных проектов, реализуемых за счет бюджетных средств"</t>
  </si>
  <si>
    <t>Расчет индикатора Р33 "Совершенствование процедуры принятия решений об осуществлении новых инвестиционных проектов"</t>
  </si>
  <si>
    <t>Расчет индикатора Р36 "Мониторинг эффективности деятельности муниципальных унитарных предприятий"</t>
  </si>
  <si>
    <t>Расчет индикатора Р37 "Внедрение формализованных процедур управления долгом, принятия долговых обязательств, их рефинансирование"</t>
  </si>
  <si>
    <t>Расчет индикатора Р38 "Формализация процедур предоставления гарантий"</t>
  </si>
  <si>
    <t>Расчет индикатора Р24 "Раздел на официальном сайте  администрации сельского (городского) поселения</t>
  </si>
  <si>
    <t>Наличие собственного раздела на официальном сайте администрации сельского (городского) поселения</t>
  </si>
  <si>
    <t>Наличие сведений об организационной структуре финансового органа сельского (городского) поселения</t>
  </si>
  <si>
    <t>Размещение на сайте решения о бюджете сельского (городского)поселения и финансово-экономического плана на среднесрочную перспективу</t>
  </si>
  <si>
    <t>Размещение ежемесячной отчетности об исполнении бюджета сельского (городского) поселения</t>
  </si>
  <si>
    <t>Размещение нормативных правовых актов сельского (городского)поселения, регулирующих бюджетные и налоговые отношения</t>
  </si>
  <si>
    <t>Расчет индикатора Р34 "Организация оперативного учета задолженности перед бюджетом сельского (городского) поселения, рассроченных и отсроченных платежей в бюджет"</t>
  </si>
  <si>
    <t>Расчет индикатора Р35 "Организация учета объектов, находящихся в муниципальной собственности сельского (городского) поселения, и предоставление информации заинтересованным лицам"</t>
  </si>
  <si>
    <t>Расчет индикатора Р39 "Снижение и ликвидация просроченной кредиторской задолженности бюджета сельского (городского) поселения"</t>
  </si>
  <si>
    <t>Поступление налоговых и неналоговых доходов</t>
  </si>
  <si>
    <t>Расчет индикатора P3 "Доля капитальных расходов в расходах бюджета поселения за три последние года"</t>
  </si>
  <si>
    <t>Методика учета накопительной стоимости финансируемых за счет бюджета капитальных вложений утверждена нормативным правовым актом муниципального района (городского округа)</t>
  </si>
  <si>
    <t>данные по всем объектам строительства, капитального ремонта  и модернизации оборудования на текущий год  входят в состав ежегодной финансовой отчетности муниципального района (городского округа)</t>
  </si>
  <si>
    <t xml:space="preserve">в составе отчетности  содержатся: количество объектов капитальных вложений;общая стоимость в текущих ценах;остаточная стоимость на 1 января текущего года; объем финансирования в отчетном году; плановые (прогнозные) показатели 
</t>
  </si>
  <si>
    <t>проведение оценки потребности в предоставляемых бюджетных услугах (отдельно по видам бюджетных услуг) и фактически предоставленных бюджетных услуг за последние три отчетных года</t>
  </si>
  <si>
    <t>утверждение перечня бюджетных услуг, по которым должен производиться учет потребности в их предоставлении</t>
  </si>
  <si>
    <t>утверждение порядка проведения ежегодной оценки потребности в предоставлении бюджетных услуг  и учета результатов оценки при формировании расходов на очередной финансовый год</t>
  </si>
  <si>
    <t>публикация в СМИ и размещение в сети Интернет результатов оценки потребности в предоставлении бюджетных услуг и фактически произведенных (запланированных) расходов</t>
  </si>
  <si>
    <t>учет результатов оценки потребности в предоставлении бюджетных услуг при формировании расходов на очередной финансовый год</t>
  </si>
  <si>
    <t> инвентаризация действующих нормативных правовых актов с точки зрения наличия стандартов качества предоставления бюджетных услуг</t>
  </si>
  <si>
    <t>утверждение стандартов качества предоставления бюджетных услуг по видам бюджетных услуг (культура, образование, здравоохранение, транспортное обслуживание и жилищно-коммуналь­ное хозяйство)</t>
  </si>
  <si>
    <t> утверждение порядка оценки соответствия качества фактически предоставленных бюджетных услуг стандартам</t>
  </si>
  <si>
    <t>публикация в СМИ и размещение в сети Интернет стандартов предоставления бюджетных услуг</t>
  </si>
  <si>
    <t>Поступления доходов в бюджет поселений  за 2011 год</t>
  </si>
  <si>
    <t>Поступление субвенций из бюджета муниципального района  в бюджет поселений за 2011 год"</t>
  </si>
  <si>
    <t>Поступление доходов в бюджет поселений  за 2011 год</t>
  </si>
  <si>
    <t>Поступление налоговых и неналоговых доходов в бюджеты поселений  за 2011 год</t>
  </si>
  <si>
    <t>Поступление доходов от предпринимательской и иной приносящей доход деятельности в бюджеты поселений  за 2011 год</t>
  </si>
  <si>
    <t>Кредиторская задолженность на 01.01.2011</t>
  </si>
  <si>
    <t>Плановые показатели объема расходов бюджета поселений на 2011 год</t>
  </si>
  <si>
    <t>Плановые показатели объема расходов бюджета поселений  за счет субвенций и субсидий
из бюджета муниципального района на 2011 год</t>
  </si>
  <si>
    <t xml:space="preserve">Плановые показатели объема капитальных расходов бюджета поселений  на 2011 год (ЭК 310) </t>
  </si>
  <si>
    <t>Плановые показатели объема капитальных расходов бюджета поселений  на 2011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</si>
  <si>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2011 год (ЭК 310) без учета капитальных расходов за счет и субсидий из бюджета муниципального района</t>
  </si>
  <si>
    <t>Прогноз поступления доходов в бюджет поселений  на 2011 год</t>
  </si>
  <si>
    <t>Прогноз поступления субвенций из  бюджета муниципального района в бюджет поселений  на 2011 год</t>
  </si>
  <si>
    <t>Прогноз поступления субсидий из бюджета муниципального района  в бюджет поселений на 2011 год</t>
  </si>
  <si>
    <t>Поступление налоговых и неналоговых доходов в бюджеты поселений за 2011 год</t>
  </si>
  <si>
    <t>Поступление доходов от предпринимательской и иной приносящей доход деятельности в бюджеты поселений за 2011 год</t>
  </si>
  <si>
    <t>Прогноз поступления налоговых и неналоговых доходов в бюджеты поселений  на 2011 год</t>
  </si>
  <si>
    <t>Прогноз поступления доходов от предпринимательской и иной приносящей доход деятельности в бюджеты поселений на 2011 год</t>
  </si>
  <si>
    <t>Плановые показатели объема расходов бюджета поселений за счет субвенций и субсидий из бюджета муниципального района  на 2011 год</t>
  </si>
  <si>
    <t>Поступление доходов в бюджет поселений за 2011 год</t>
  </si>
  <si>
    <t>Поступление субвенций из бюджета муниципального района в бюджет поселений  за 2011 год</t>
  </si>
  <si>
    <t>Поступление субсидий из  бюджета муниципального района в бюджет поселений за 2011 год</t>
  </si>
  <si>
    <t>Объем расходов бюджета поселений за счет субвенций  и субсидий из бюджета муниципального района за 2011 год</t>
  </si>
  <si>
    <t>Недоимка по местным налогам на 01.01.2012</t>
  </si>
  <si>
    <t>Объем расходов бюджета  поселений за счет субвенций и субсидий
из бюджета муниципального района за 2011 год</t>
  </si>
  <si>
    <t xml:space="preserve">не менее 50% бюджетных расходов (без учета субвенций на исполнение делегированных полномочий) осуществляется по бюджетным услугам, имеющим стандарты качества их предоставления </t>
  </si>
  <si>
    <t>оценка и анализ причин отклонений утвержденных на год доходов и расходов бюджета и макроэкономических параметров от фактических (в том числе по отдельным статьям бюджетной классификации) за последние три отчетных года</t>
  </si>
  <si>
    <t> утверждение порядка учета показателей среднесрочного финансового плана при подготовке проекта бюджета  на очередной финансовый год</t>
  </si>
  <si>
    <t>утверждение методики формирования среднесрочного финансового плана (с учетом положений об утверждении показателей среднесрочного финансового плана на очередной финансовый год путем корректировки утвержденных показателей среднесрочного финансового плана в предыдущем финансовом году)</t>
  </si>
  <si>
    <t> публикация в СМИ и размещение в сети Интернет среднесрочного финансового плана и показателей доходов, расходов по основным статьям бюджетной классификации (функциональной, экономической и ведомственной) и объема долга не менее чем на три года</t>
  </si>
  <si>
    <t>отклонение параметров бюджета муниципального района (городского округа) на очередной финансовый год от параметров, утвержденных на среднесрочную перспективу (не менее чем два года назад), не превышает 15%</t>
  </si>
  <si>
    <t>оценка основных требований к отдельным направлениям и должностям муниципальной службы</t>
  </si>
  <si>
    <t> закрепление введения запрета в части назначения на должности муниципальной службы в обход конкурсных процедур</t>
  </si>
  <si>
    <t> установление обязательной переаттестации работающих специалистов не реже чем раз в три года независимыми экспертными комиссиями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</si>
  <si>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</si>
  <si>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публикация в СМИ и размещение в сети Интернет перечня вакансий, условий проведения конкурса и его результатов</t>
  </si>
  <si>
    <t>назначение в последнем завершенном году специалистов на вакантные должности муниципальной службы на конкурсной основе</t>
  </si>
  <si>
    <t>выявление основных сфер деятельности муниципальных служащих, требующих применения мер по повышению квалификации муниципальных служащих</t>
  </si>
  <si>
    <t>закрепление требования о проведении мероприятий по повышению квалификации муниципальных служащих не реже чем раз в три года</t>
  </si>
  <si>
    <t>утверждение порядка, перечня направлений и предметов изучения при повышении квалификации муниципальных служащих на очередной финансовый год</t>
  </si>
  <si>
    <t> публикация в СМИ и размещение в сети Интернет перечня направлений и предметов изучения при повышении квалификации муниципальных служащих на очередной финансовый год</t>
  </si>
  <si>
    <t>организация курсов повышения квалификации не реже чем раз в три года, не менее чем для 50% работников</t>
  </si>
  <si>
    <t>проведение оценки дебиторской и кредиторской задолженности предприятий жилищно-коммунального хозяйства, в том числе по видам и источникам задолженности</t>
  </si>
  <si>
    <t> подписание администрацией муниципального района (городского округа) и предприятиями жилищно-ком­мунального хозяйства актов сверки взаимной задолженности по видам и источникам задолженности на последнюю дату</t>
  </si>
  <si>
    <t>утверждение порядка урегулирования (признания) задолженности и ее погашения</t>
  </si>
  <si>
    <t>публикация в СМИ и размещение в сети Интернет сведений о составе и объеме взаимной задолженности по видам жилищно-коммунальных услуг</t>
  </si>
  <si>
    <t>за последний отчетный год размер кредиторской и дебиторской задолженности снизился на 5%</t>
  </si>
  <si>
    <t> проведение оценки финансовых показателей предприятий жилищно-коммунального хозяйства (выручка, затраты, прибыль) за последние три года в разрезе жилищно-коммунальных услуг</t>
  </si>
  <si>
    <t> установление порядка сбора платежей за жилищные и коммунальные услуги, предоставляемые гражданам, организациям непосредственно поставщиками данных  услуг</t>
  </si>
  <si>
    <t xml:space="preserve">Объема капитальных расходов бюджета  поселений за  2010 год (ЭК 310) </t>
  </si>
  <si>
    <t>Объем капитальных расходов бюджета  поселений, осуществляемых за счет субвенций и субсидий
из бюджета муниципального района, за 2010 год</t>
  </si>
  <si>
    <r>
      <t xml:space="preserve">Объема капитальных расходов бюджета  поселений за 2010 год                                         </t>
    </r>
    <r>
      <rPr>
        <b/>
        <sz val="8"/>
        <rFont val="Arial"/>
        <family val="2"/>
      </rPr>
      <t>(Аn-1)</t>
    </r>
    <r>
      <rPr>
        <sz val="8"/>
        <rFont val="Arial"/>
        <family val="2"/>
      </rPr>
      <t xml:space="preserve">
</t>
    </r>
  </si>
  <si>
    <t>Объема расходов бюджета  поселений  за 2010 год</t>
  </si>
  <si>
    <t xml:space="preserve">Расходы, осуществляемые за счет субвенций и  субсидий
из бюджета муниципального района за 2010 год
</t>
  </si>
  <si>
    <r>
      <t xml:space="preserve">Расходы бюджета  поселений без учета расходов, осуществляемых за счет субвенций и субсидий из бюджета муниципального района , за 2010 год                                                </t>
    </r>
    <r>
      <rPr>
        <b/>
        <sz val="8"/>
        <rFont val="Arial"/>
        <family val="2"/>
      </rPr>
      <t>(Bn-1)</t>
    </r>
  </si>
  <si>
    <r>
      <t xml:space="preserve">Объема капитальных расходов бюджета  поселений за 2009 год                                         </t>
    </r>
    <r>
      <rPr>
        <b/>
        <sz val="8"/>
        <rFont val="Arial"/>
        <family val="2"/>
      </rPr>
      <t>(Аn-2)</t>
    </r>
    <r>
      <rPr>
        <sz val="8"/>
        <rFont val="Arial"/>
        <family val="2"/>
      </rPr>
      <t xml:space="preserve">
</t>
    </r>
  </si>
  <si>
    <t>Объем расходов бюджета  поселений за 2011 год</t>
  </si>
  <si>
    <t>Объем расходов бюджета поселений за 2011 год</t>
  </si>
  <si>
    <t>Объем расходов бюджета  поселений за счет субвенций и субсидий
из бюджета муниципального района на 2011 год</t>
  </si>
  <si>
    <t>Поступление доходов в бюджет  поселений  за 2011 год</t>
  </si>
  <si>
    <t>Поступление субвенций из бюджета муниципального района  в бюджет поселений за 2011 год</t>
  </si>
  <si>
    <t>Поступление субсидий из  бюджета муниципального района в бюджет поселений  за 2011 год</t>
  </si>
  <si>
    <t>Недоимка по местным налогам на 01.01.2011</t>
  </si>
  <si>
    <t> оценка бюджетной и социальной эффективности реализуемых инвестиционных проектов за последние три отчетных года</t>
  </si>
  <si>
    <t>утверждение порядка оценки бюджетной и социальной эффективности планируемых и реализуемых инвестиционных проектов</t>
  </si>
  <si>
    <t>утверждение системы критериев, удовлетворение которым является основанием для досрочного прекращения реализации (переработки) инвестиционных проектов</t>
  </si>
  <si>
    <t>публикация в СМИ и размещение в сети Интернет отчетов о реализованных за последний отчетный год инвестиционных проектах, включая оценку бюджетной и социальной эффективности  каждого проекта</t>
  </si>
  <si>
    <t>в расходах бюджета за последний отчетный год отсутствуют расходы на инвестиционные проекты, удовлетворяющие условиям для досрочного прекращения их реализации</t>
  </si>
  <si>
    <t>оценка используемых процедур принятия решений об осуществлении новых инвестиционных проектов за последние три отчетных года</t>
  </si>
  <si>
    <t> утверждение запрета для инициации новых инвестиционных проектов в случае, если эксплуатационные расходы будущих периодов превышают положительный финансовый эффект от их реализации</t>
  </si>
  <si>
    <t> утверждение порядка включения в бюджет расходов на осуществление новых инвестиционных проектов с учетом эксплуатационных расходов будущих периодов</t>
  </si>
  <si>
    <t>публикация в СМИ и размещение в сети Интернет результатов оценки новых инвестиционных проектов с учетом эксплуатационных расходов будущих периодов до утверждения их законом о бюджете раздельно по каждому проекту</t>
  </si>
  <si>
    <t>в расходах бюджета за последний отчетный год отсутствуют расходы на новые инвестиционные проекты, по которым эксплуатационные расходы будущих периодов превышают положительный финансовый эффект от их реализации</t>
  </si>
  <si>
    <t> оценка потерь бюджета от недополученных доходов, в том числе с учетом инфляции по дебиторской задолженности, рассроченных и отсроченных платежей за последние три отчетных года</t>
  </si>
  <si>
    <t>утверждение порядка предоставления рассрочек и отсрочек</t>
  </si>
  <si>
    <t> утверждение порядка проведения мониторинга дебиторской задолженности, рассроченных и отсроченных платежей</t>
  </si>
  <si>
    <t> публикация в СМИ и размещение в сети Интернет данных об объемах дебиторской задолженности, рассроченных и отсроченных платежей (с учетом инфляции)</t>
  </si>
  <si>
    <t>объем дебиторской задолженности, рассроченных и отсроченных платежей не превышает 3% расходов бюджета</t>
  </si>
  <si>
    <t>инвентаризация собственности муницпального  района (городского округа), в том числе по организациям, доли уставного капитала которых принадлежат муницпальному  району (городскому округу), за последние три отчетных года</t>
  </si>
  <si>
    <t xml:space="preserve"> утверждение положения о раскрытии информации о собственности муницпального  района (городского округа), в том числе по отдельным объектам собственности</t>
  </si>
  <si>
    <t xml:space="preserve">утверждение порядка оценки рыночной стоимости объектов, находящихся в собственности муницпального  района (городского округа) независимыми организациями </t>
  </si>
  <si>
    <t>публикация в СМИ и размещение в сети Интернет информации о стоимости объектов, находящихся в собственности муницпального  района (городского округа), в том числе по отдельным объектам собственности</t>
  </si>
  <si>
    <t>в состав материалов к бюджету за последний отчетный год входит объем стоимости объектов, находящихся в собственности муницпального  района (городского округа), в том числе по отдельным объектам собственности</t>
  </si>
  <si>
    <t> оценка результатов деятельности муниципальных унитарных предприятий в сравнении с результатами деятельности частных предприятий за три последних отчетных года</t>
  </si>
  <si>
    <t> утверждение порядка представления отчетности о деятельности и долговых обязательствах муниципальных унитарных предприятий</t>
  </si>
  <si>
    <t>утверждение системы критериев для сохранения муниципальных унитарных предприятий на основе оценки бюджетной и социальной эффективности их деятельности</t>
  </si>
  <si>
    <t>Поступление доходов от предпринимательской и иной приносящей доход деятельности в бюджет поселений за 2011 г.</t>
  </si>
  <si>
    <t>Прогноз поступления налоговых и неналоговых доходов в бюджет поселений на 2011 год</t>
  </si>
  <si>
    <t>Прогноз поступления доходов от предпринимательской и иной приносящей доход деятельности в бюджет поселений на 2011 г.</t>
  </si>
  <si>
    <t xml:space="preserve">Объема капитальных расходов бюджета  поселений за  2011 год (ЭК 310) </t>
  </si>
  <si>
    <t>Объем капитальных расходов бюджета  поселений, осуществляемых за счет субвенций и субсидий
из бюджета муниципального района, за 2011 год</t>
  </si>
  <si>
    <r>
      <t xml:space="preserve">Объема капитальных расходов бюджета  поселений за 2011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</si>
  <si>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>Объем расходов бюджета  поселений  за 2011 год</t>
  </si>
  <si>
    <t xml:space="preserve">Расходы, осуществляемые за счет субвенций и  субсидий
из бюджета муниципального района за 2011 год
</t>
  </si>
  <si>
    <r>
      <t xml:space="preserve">Расходы бюджета  поселений без учета расходов, осуществляемых за счет субвенций и субсидий из бюджета муниципального района , за 2011 год   </t>
    </r>
    <r>
      <rPr>
        <b/>
        <sz val="8"/>
        <rFont val="Arial"/>
        <family val="2"/>
      </rPr>
      <t xml:space="preserve"> (B)</t>
    </r>
  </si>
  <si>
    <t> публикация в СМИ и размещение в сети Интернет результатов деятельности муниципальных унитарных предприятий</t>
  </si>
  <si>
    <t>не менее 90% муниципальных унитарных предприятий удовлетворяют установленным критериям</t>
  </si>
  <si>
    <t>оценка действующих долговых обязательств, в том числе с группировкой по видам заимствований, срокам их погашения, за последние три отчетных года</t>
  </si>
  <si>
    <t>Кредиторская задолженность на 01.01.2010</t>
  </si>
  <si>
    <t> утверждение методологии расчета платежеспособности бюджета с учетом действующих и планируемых к принятию долговых обязательств, включая кредиторскую задолженность на среднесрочный период</t>
  </si>
  <si>
    <t>утверждение методики расчета объема возможного привлечения новых долговых обязательств с учетом их влияния на платежеспособность муниципального района (городского округа)</t>
  </si>
  <si>
    <t>публикация в СМИ и размещение в сети Интернет сведений о долговых обязательствах, в том числе по видам обязательств и срокам их погашения</t>
  </si>
  <si>
    <t> объем краткосрочной задолженности (сроком погашения не менее одного года) не превышает 10% доходов бюджета (без учета субвенций на исполнение делегированных полномочий)</t>
  </si>
  <si>
    <t>оценка бюджетной и социальной эффективности, фактов неисполнения предоставленных гарантий за последние три отчетных года</t>
  </si>
  <si>
    <t>утверждение обязательного предоставления залога в полное обеспечение выданной гарантии</t>
  </si>
  <si>
    <t>утверждение формализованной процедуры конкурсного отбора претендентов на получение гарантии</t>
  </si>
  <si>
    <t>публикация в СМИ и размещение в сети Интернет материалов об объявляемых конкурсах на получение гарантий и результатах их проведения</t>
  </si>
  <si>
    <t> все гарантии, выданные в последнем отчетном году, полностью соответствуют установленной процедуре</t>
  </si>
  <si>
    <t>инвентаризация кредиторской задолженности, в том числе бюджетных учреждений и муниципальных унитарных предприятий, анализ факторов ее возникновения за три последних отчетных года</t>
  </si>
  <si>
    <t>утверждение запрета на принятие бюджетными учреждениями и муниципальными унитарными предприятиями обязательств, не покрываемых источниками финансирования</t>
  </si>
  <si>
    <t> утверждение плана мер по реструктуризации просроченной кредиторской задолженности, ее переоформлению, оперативной отчетности о состоянии кредиторской задолженности</t>
  </si>
  <si>
    <t> публикация в СМИ и размещение в сети Интернет информации о состоянии кредиторской задолженности, в том числе просроченной</t>
  </si>
  <si>
    <t>кредиторская задолженность не превышает среднемесячных расходов</t>
  </si>
  <si>
    <t>Наименование муниципальных районов и городских округов</t>
  </si>
  <si>
    <t>Р1 "Исполнение бюджета муниципального района (городского округа) по доходам без учета безвозмездных перечислений от бюджетов других уровней"</t>
  </si>
  <si>
    <t>Р2 "Зависимость бюджета муниципального района (городского округа) от финансовой помощи"</t>
  </si>
  <si>
    <t xml:space="preserve"> Р3 "Доля капитальных расходов бюджета муниципального района (городского округа) в расходах бюджета за последние три года"</t>
  </si>
  <si>
    <t xml:space="preserve"> Р4 "Доля социально значимых расходов в расходах бюджета муниципального района (городского округа)</t>
  </si>
  <si>
    <t xml:space="preserve"> Р5  "Объем кредиторской задолженности бюджетных учреждений"</t>
  </si>
  <si>
    <t xml:space="preserve"> Р6 "Изменение кредиторской задолженности бюджетных учреждений по оплате труда с начислениями" </t>
  </si>
  <si>
    <t xml:space="preserve"> Р7 "Изменение кредиторской задолженности бюджетных учреждений  по оплате коммунальных услуг" </t>
  </si>
  <si>
    <t>Р8 "Отношение долга без учета гарантий (поручительств) к доходам бюджета муниципального района (городского округа)"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</si>
</sst>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90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56" applyNumberFormat="1" applyFont="1" applyFill="1" applyAlignment="1">
      <alignment vertical="center" wrapText="1"/>
      <protection/>
    </xf>
    <xf numFmtId="169" fontId="5" fillId="0" borderId="0" xfId="56" applyNumberFormat="1" applyFont="1" applyFill="1" applyAlignment="1">
      <alignment vertical="center" wrapText="1"/>
      <protection/>
    </xf>
    <xf numFmtId="169" fontId="6" fillId="0" borderId="10" xfId="56" applyNumberFormat="1" applyFont="1" applyFill="1" applyBorder="1" applyAlignment="1">
      <alignment horizontal="center" vertical="center" wrapText="1"/>
      <protection/>
    </xf>
    <xf numFmtId="169" fontId="4" fillId="0" borderId="10" xfId="0" applyNumberFormat="1" applyFont="1" applyFill="1" applyBorder="1" applyAlignment="1">
      <alignment horizontal="center" vertical="center" wrapText="1"/>
    </xf>
    <xf numFmtId="1" fontId="6" fillId="24" borderId="10" xfId="56" applyNumberFormat="1" applyFont="1" applyFill="1" applyBorder="1" applyAlignment="1">
      <alignment horizontal="center" vertical="center" wrapText="1"/>
      <protection/>
    </xf>
    <xf numFmtId="1" fontId="6" fillId="0" borderId="10" xfId="56" applyNumberFormat="1" applyFont="1" applyFill="1" applyBorder="1" applyAlignment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0" xfId="0" applyNumberFormat="1" applyFont="1" applyFill="1" applyAlignment="1">
      <alignment vertical="center" wrapText="1"/>
    </xf>
    <xf numFmtId="169" fontId="6" fillId="0" borderId="10" xfId="56" applyNumberFormat="1" applyFont="1" applyFill="1" applyBorder="1" applyAlignment="1">
      <alignment horizontal="right" vertical="center" wrapText="1"/>
      <protection/>
    </xf>
    <xf numFmtId="3" fontId="6" fillId="0" borderId="0" xfId="56" applyNumberFormat="1" applyFont="1" applyFill="1" applyBorder="1" applyAlignment="1">
      <alignment vertical="center" wrapText="1"/>
      <protection/>
    </xf>
    <xf numFmtId="169" fontId="6" fillId="0" borderId="0" xfId="56" applyNumberFormat="1" applyFont="1" applyFill="1" applyBorder="1" applyAlignment="1">
      <alignment vertical="center" wrapText="1"/>
      <protection/>
    </xf>
    <xf numFmtId="169" fontId="6" fillId="0" borderId="0" xfId="56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56" applyNumberFormat="1" applyFont="1" applyFill="1" applyBorder="1" applyAlignment="1">
      <alignment horizontal="right" vertical="center" wrapText="1"/>
      <protection/>
    </xf>
    <xf numFmtId="49" fontId="6" fillId="24" borderId="10" xfId="56" applyNumberFormat="1" applyFont="1" applyFill="1" applyBorder="1" applyAlignment="1">
      <alignment horizontal="justify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169" fontId="6" fillId="0" borderId="10" xfId="56" applyNumberFormat="1" applyFont="1" applyFill="1" applyBorder="1" applyAlignment="1">
      <alignment vertical="center" wrapText="1"/>
      <protection/>
    </xf>
    <xf numFmtId="169" fontId="6" fillId="0" borderId="11" xfId="56" applyNumberFormat="1" applyFont="1" applyFill="1" applyBorder="1" applyAlignment="1">
      <alignment horizontal="center" vertical="center" wrapText="1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169" fontId="7" fillId="0" borderId="0" xfId="56" applyNumberFormat="1" applyFont="1" applyFill="1" applyAlignment="1">
      <alignment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169" fontId="4" fillId="25" borderId="0" xfId="0" applyNumberFormat="1" applyFont="1" applyFill="1" applyAlignment="1">
      <alignment vertical="center" wrapText="1"/>
    </xf>
    <xf numFmtId="3" fontId="6" fillId="0" borderId="10" xfId="56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56" applyNumberFormat="1" applyFont="1" applyFill="1" applyBorder="1" applyAlignment="1">
      <alignment horizontal="center" vertical="center" wrapText="1"/>
      <protection/>
    </xf>
    <xf numFmtId="2" fontId="6" fillId="0" borderId="10" xfId="56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56" applyNumberFormat="1" applyFont="1" applyFill="1" applyAlignment="1">
      <alignment vertical="center" wrapText="1"/>
      <protection/>
    </xf>
    <xf numFmtId="2" fontId="6" fillId="0" borderId="10" xfId="0" applyNumberFormat="1" applyFont="1" applyBorder="1" applyAlignment="1">
      <alignment horizontal="center" vertical="center" wrapText="1"/>
    </xf>
    <xf numFmtId="2" fontId="6" fillId="24" borderId="10" xfId="56" applyNumberFormat="1" applyFont="1" applyFill="1" applyBorder="1" applyAlignment="1">
      <alignment horizontal="justify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24" borderId="10" xfId="56" applyNumberFormat="1" applyFont="1" applyFill="1" applyBorder="1" applyAlignment="1">
      <alignment horizontal="center" vertical="center" wrapText="1"/>
      <protection/>
    </xf>
    <xf numFmtId="2" fontId="6" fillId="0" borderId="0" xfId="56" applyNumberFormat="1" applyFont="1" applyFill="1" applyBorder="1" applyAlignment="1">
      <alignment vertical="center" wrapText="1"/>
      <protection/>
    </xf>
    <xf numFmtId="2" fontId="6" fillId="0" borderId="0" xfId="56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56" applyNumberFormat="1" applyFont="1" applyFill="1" applyBorder="1" applyAlignment="1">
      <alignment horizontal="right" vertical="center" wrapText="1"/>
      <protection/>
    </xf>
    <xf numFmtId="1" fontId="6" fillId="24" borderId="0" xfId="56" applyNumberFormat="1" applyFont="1" applyFill="1" applyBorder="1" applyAlignment="1">
      <alignment horizontal="center" vertical="center" wrapText="1"/>
      <protection/>
    </xf>
    <xf numFmtId="0" fontId="6" fillId="25" borderId="0" xfId="0" applyFont="1" applyFill="1" applyAlignment="1">
      <alignment/>
    </xf>
    <xf numFmtId="0" fontId="6" fillId="0" borderId="10" xfId="0" applyFont="1" applyBorder="1" applyAlignment="1">
      <alignment horizontal="center" wrapText="1"/>
    </xf>
    <xf numFmtId="49" fontId="6" fillId="25" borderId="10" xfId="56" applyNumberFormat="1" applyFont="1" applyFill="1" applyBorder="1" applyAlignment="1">
      <alignment horizontal="center" vertical="center" wrapText="1"/>
      <protection/>
    </xf>
    <xf numFmtId="169" fontId="11" fillId="0" borderId="12" xfId="56" applyNumberFormat="1" applyFont="1" applyFill="1" applyBorder="1" applyAlignment="1">
      <alignment horizontal="center" vertical="center" wrapText="1"/>
      <protection/>
    </xf>
    <xf numFmtId="169" fontId="6" fillId="0" borderId="13" xfId="56" applyNumberFormat="1" applyFont="1" applyFill="1" applyBorder="1" applyAlignment="1">
      <alignment horizontal="center" vertical="center" wrapText="1"/>
      <protection/>
    </xf>
    <xf numFmtId="169" fontId="11" fillId="0" borderId="0" xfId="56" applyNumberFormat="1" applyFont="1" applyFill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" fontId="6" fillId="25" borderId="10" xfId="56" applyNumberFormat="1" applyFont="1" applyFill="1" applyBorder="1" applyAlignment="1">
      <alignment horizontal="center" vertical="center" wrapText="1"/>
      <protection/>
    </xf>
    <xf numFmtId="3" fontId="6" fillId="0" borderId="14" xfId="56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56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56" applyNumberFormat="1" applyFont="1" applyFill="1" applyAlignment="1">
      <alignment vertical="center" wrapText="1"/>
      <protection/>
    </xf>
    <xf numFmtId="169" fontId="6" fillId="0" borderId="0" xfId="56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56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56" applyNumberFormat="1" applyFont="1" applyFill="1" applyAlignment="1">
      <alignment horizontal="center" vertical="center" wrapText="1"/>
      <protection/>
    </xf>
    <xf numFmtId="1" fontId="6" fillId="0" borderId="13" xfId="56" applyNumberFormat="1" applyFont="1" applyFill="1" applyBorder="1" applyAlignment="1">
      <alignment horizontal="center" vertical="center" wrapText="1"/>
      <protection/>
    </xf>
    <xf numFmtId="49" fontId="6" fillId="0" borderId="13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13" fillId="0" borderId="0" xfId="56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3" fontId="6" fillId="0" borderId="15" xfId="56" applyNumberFormat="1" applyFont="1" applyFill="1" applyBorder="1" applyAlignment="1">
      <alignment horizontal="center" vertical="center" wrapText="1"/>
      <protection/>
    </xf>
    <xf numFmtId="1" fontId="4" fillId="0" borderId="13" xfId="0" applyNumberFormat="1" applyFont="1" applyFill="1" applyBorder="1" applyAlignment="1">
      <alignment horizontal="center" vertical="center" wrapText="1"/>
    </xf>
    <xf numFmtId="3" fontId="6" fillId="0" borderId="10" xfId="56" applyNumberFormat="1" applyFont="1" applyFill="1" applyBorder="1" applyAlignment="1">
      <alignment horizontal="right" vertical="center" wrapText="1"/>
      <protection/>
    </xf>
    <xf numFmtId="3" fontId="6" fillId="0" borderId="13" xfId="56" applyNumberFormat="1" applyFont="1" applyFill="1" applyBorder="1" applyAlignment="1">
      <alignment horizontal="center" vertical="center" wrapText="1"/>
      <protection/>
    </xf>
    <xf numFmtId="169" fontId="2" fillId="25" borderId="10" xfId="0" applyNumberFormat="1" applyFont="1" applyFill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center" wrapText="1"/>
    </xf>
    <xf numFmtId="4" fontId="2" fillId="25" borderId="10" xfId="0" applyNumberFormat="1" applyFont="1" applyFill="1" applyBorder="1" applyAlignment="1">
      <alignment horizontal="center"/>
    </xf>
    <xf numFmtId="169" fontId="2" fillId="0" borderId="10" xfId="56" applyNumberFormat="1" applyFont="1" applyFill="1" applyBorder="1" applyAlignment="1">
      <alignment vertical="center" wrapText="1"/>
      <protection/>
    </xf>
    <xf numFmtId="169" fontId="2" fillId="0" borderId="10" xfId="56" applyNumberFormat="1" applyFont="1" applyFill="1" applyBorder="1" applyAlignment="1">
      <alignment horizontal="center" vertical="center" wrapText="1"/>
      <protection/>
    </xf>
    <xf numFmtId="170" fontId="2" fillId="0" borderId="10" xfId="0" applyNumberFormat="1" applyFont="1" applyBorder="1" applyAlignment="1">
      <alignment horizontal="center" vertical="center" wrapText="1"/>
    </xf>
    <xf numFmtId="4" fontId="0" fillId="0" borderId="10" xfId="56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16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69" fontId="0" fillId="0" borderId="10" xfId="56" applyNumberFormat="1" applyFont="1" applyFill="1" applyBorder="1" applyAlignment="1">
      <alignment horizontal="center" vertical="center" wrapText="1"/>
      <protection/>
    </xf>
    <xf numFmtId="3" fontId="0" fillId="0" borderId="10" xfId="0" applyNumberFormat="1" applyFont="1" applyFill="1" applyBorder="1" applyAlignment="1">
      <alignment horizontal="center" vertical="center" wrapText="1"/>
    </xf>
    <xf numFmtId="176" fontId="0" fillId="0" borderId="10" xfId="56" applyNumberFormat="1" applyFont="1" applyFill="1" applyBorder="1" applyAlignment="1">
      <alignment horizontal="center" vertical="center" wrapText="1"/>
      <protection/>
    </xf>
    <xf numFmtId="3" fontId="6" fillId="25" borderId="10" xfId="56" applyNumberFormat="1" applyFont="1" applyFill="1" applyBorder="1" applyAlignment="1">
      <alignment horizontal="right" vertical="center" wrapText="1"/>
      <protection/>
    </xf>
    <xf numFmtId="169" fontId="6" fillId="25" borderId="10" xfId="56" applyNumberFormat="1" applyFont="1" applyFill="1" applyBorder="1" applyAlignment="1">
      <alignment vertical="center" wrapText="1"/>
      <protection/>
    </xf>
    <xf numFmtId="169" fontId="0" fillId="25" borderId="10" xfId="0" applyNumberFormat="1" applyFont="1" applyFill="1" applyBorder="1" applyAlignment="1">
      <alignment horizontal="center" vertical="center" wrapText="1"/>
    </xf>
    <xf numFmtId="169" fontId="2" fillId="25" borderId="10" xfId="0" applyNumberFormat="1" applyFont="1" applyFill="1" applyBorder="1" applyAlignment="1">
      <alignment horizontal="center" vertical="center" wrapText="1"/>
    </xf>
    <xf numFmtId="2" fontId="0" fillId="0" borderId="10" xfId="56" applyNumberFormat="1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49" fontId="6" fillId="0" borderId="10" xfId="56" applyNumberFormat="1" applyFont="1" applyFill="1" applyBorder="1" applyAlignment="1">
      <alignment horizontal="right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2" fontId="6" fillId="0" borderId="10" xfId="56" applyNumberFormat="1" applyFont="1" applyFill="1" applyBorder="1" applyAlignment="1">
      <alignment vertical="center" wrapText="1"/>
      <protection/>
    </xf>
    <xf numFmtId="2" fontId="0" fillId="0" borderId="10" xfId="0" applyNumberFormat="1" applyFont="1" applyFill="1" applyBorder="1" applyAlignment="1">
      <alignment horizontal="center" vertical="center" wrapText="1"/>
    </xf>
    <xf numFmtId="168" fontId="0" fillId="0" borderId="10" xfId="56" applyNumberFormat="1" applyFont="1" applyFill="1" applyBorder="1" applyAlignment="1">
      <alignment horizontal="center" vertical="center" wrapText="1"/>
      <protection/>
    </xf>
    <xf numFmtId="171" fontId="0" fillId="0" borderId="10" xfId="0" applyNumberFormat="1" applyFont="1" applyFill="1" applyBorder="1" applyAlignment="1">
      <alignment horizontal="center" vertical="center" wrapText="1"/>
    </xf>
    <xf numFmtId="170" fontId="0" fillId="0" borderId="10" xfId="56" applyNumberFormat="1" applyFont="1" applyFill="1" applyBorder="1" applyAlignment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/>
    </xf>
    <xf numFmtId="169" fontId="6" fillId="25" borderId="10" xfId="0" applyNumberFormat="1" applyFont="1" applyFill="1" applyBorder="1" applyAlignment="1">
      <alignment horizontal="center" vertical="center" wrapText="1"/>
    </xf>
    <xf numFmtId="169" fontId="6" fillId="25" borderId="10" xfId="0" applyNumberFormat="1" applyFont="1" applyFill="1" applyBorder="1" applyAlignment="1">
      <alignment horizontal="center"/>
    </xf>
    <xf numFmtId="4" fontId="6" fillId="25" borderId="10" xfId="0" applyNumberFormat="1" applyFont="1" applyFill="1" applyBorder="1" applyAlignment="1">
      <alignment horizontal="center"/>
    </xf>
    <xf numFmtId="3" fontId="2" fillId="0" borderId="10" xfId="56" applyNumberFormat="1" applyFont="1" applyFill="1" applyBorder="1" applyAlignment="1">
      <alignment horizontal="center" vertical="center" wrapText="1"/>
      <protection/>
    </xf>
    <xf numFmtId="4" fontId="2" fillId="25" borderId="10" xfId="0" applyNumberFormat="1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4" fontId="2" fillId="25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168" fontId="2" fillId="25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169" fontId="4" fillId="0" borderId="0" xfId="0" applyNumberFormat="1" applyFont="1" applyFill="1" applyAlignment="1">
      <alignment horizontal="center" vertical="center" wrapText="1"/>
    </xf>
    <xf numFmtId="169" fontId="8" fillId="0" borderId="10" xfId="56" applyNumberFormat="1" applyFont="1" applyFill="1" applyBorder="1" applyAlignment="1">
      <alignment horizontal="center" vertical="center" wrapText="1"/>
      <protection/>
    </xf>
    <xf numFmtId="169" fontId="8" fillId="0" borderId="10" xfId="56" applyNumberFormat="1" applyFont="1" applyFill="1" applyBorder="1" applyAlignment="1">
      <alignment horizontal="right" vertical="center" wrapText="1"/>
      <protection/>
    </xf>
    <xf numFmtId="170" fontId="10" fillId="0" borderId="10" xfId="0" applyNumberFormat="1" applyFont="1" applyFill="1" applyBorder="1" applyAlignment="1">
      <alignment vertical="center" wrapText="1"/>
    </xf>
    <xf numFmtId="170" fontId="10" fillId="0" borderId="10" xfId="0" applyNumberFormat="1" applyFont="1" applyFill="1" applyBorder="1" applyAlignment="1">
      <alignment horizontal="right" vertical="center" wrapText="1"/>
    </xf>
    <xf numFmtId="3" fontId="6" fillId="0" borderId="0" xfId="56" applyNumberFormat="1" applyFont="1" applyFill="1" applyBorder="1" applyAlignment="1">
      <alignment vertical="center" wrapText="1"/>
      <protection/>
    </xf>
    <xf numFmtId="169" fontId="6" fillId="0" borderId="0" xfId="56" applyNumberFormat="1" applyFont="1" applyFill="1" applyBorder="1" applyAlignment="1">
      <alignment vertical="center" wrapText="1"/>
      <protection/>
    </xf>
    <xf numFmtId="170" fontId="10" fillId="0" borderId="10" xfId="0" applyNumberFormat="1" applyFont="1" applyFill="1" applyBorder="1" applyAlignment="1">
      <alignment horizontal="center" vertical="center" wrapText="1"/>
    </xf>
    <xf numFmtId="169" fontId="32" fillId="0" borderId="10" xfId="53" applyNumberFormat="1" applyFont="1" applyBorder="1" applyAlignment="1">
      <alignment horizontal="center" vertical="center"/>
      <protection/>
    </xf>
    <xf numFmtId="169" fontId="32" fillId="0" borderId="10" xfId="54" applyNumberFormat="1" applyFont="1" applyBorder="1" applyAlignment="1">
      <alignment horizontal="center" vertical="center"/>
      <protection/>
    </xf>
    <xf numFmtId="169" fontId="6" fillId="0" borderId="10" xfId="0" applyNumberFormat="1" applyFont="1" applyFill="1" applyBorder="1" applyAlignment="1">
      <alignment horizontal="center" vertical="center" wrapText="1"/>
    </xf>
    <xf numFmtId="169" fontId="32" fillId="0" borderId="10" xfId="55" applyNumberFormat="1" applyFont="1" applyBorder="1" applyAlignment="1">
      <alignment horizontal="center" vertical="center"/>
      <protection/>
    </xf>
    <xf numFmtId="169" fontId="32" fillId="0" borderId="10" xfId="55" applyNumberFormat="1" applyFont="1" applyBorder="1">
      <alignment/>
      <protection/>
    </xf>
    <xf numFmtId="170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32" fillId="0" borderId="10" xfId="53" applyNumberFormat="1" applyFont="1" applyBorder="1" applyAlignment="1">
      <alignment horizontal="center" vertical="center"/>
      <protection/>
    </xf>
    <xf numFmtId="0" fontId="32" fillId="0" borderId="10" xfId="54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32" fillId="0" borderId="10" xfId="55" applyNumberFormat="1" applyFont="1" applyBorder="1">
      <alignment/>
      <protection/>
    </xf>
    <xf numFmtId="169" fontId="32" fillId="0" borderId="10" xfId="53" applyNumberFormat="1" applyFont="1" applyBorder="1" applyAlignment="1">
      <alignment horizontal="center"/>
      <protection/>
    </xf>
    <xf numFmtId="169" fontId="32" fillId="0" borderId="10" xfId="54" applyNumberFormat="1" applyFont="1" applyBorder="1" applyAlignment="1">
      <alignment horizontal="center"/>
      <protection/>
    </xf>
    <xf numFmtId="169" fontId="32" fillId="0" borderId="10" xfId="55" applyNumberFormat="1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0" fillId="0" borderId="10" xfId="0" applyNumberFormat="1" applyFont="1" applyFill="1" applyBorder="1" applyAlignment="1">
      <alignment vertical="center" wrapText="1"/>
    </xf>
    <xf numFmtId="176" fontId="0" fillId="0" borderId="10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169" fontId="6" fillId="0" borderId="13" xfId="56" applyNumberFormat="1" applyFont="1" applyFill="1" applyBorder="1" applyAlignment="1">
      <alignment horizontal="center" vertical="center" wrapText="1"/>
      <protection/>
    </xf>
    <xf numFmtId="169" fontId="6" fillId="0" borderId="16" xfId="56" applyNumberFormat="1" applyFont="1" applyFill="1" applyBorder="1" applyAlignment="1">
      <alignment horizontal="center" vertical="center" wrapText="1"/>
      <protection/>
    </xf>
    <xf numFmtId="169" fontId="11" fillId="0" borderId="0" xfId="56" applyNumberFormat="1" applyFont="1" applyFill="1" applyAlignment="1">
      <alignment horizontal="center" vertical="center" wrapText="1"/>
      <protection/>
    </xf>
    <xf numFmtId="169" fontId="4" fillId="0" borderId="13" xfId="0" applyNumberFormat="1" applyFont="1" applyFill="1" applyBorder="1" applyAlignment="1">
      <alignment horizontal="center" vertical="center" wrapText="1"/>
    </xf>
    <xf numFmtId="169" fontId="4" fillId="0" borderId="16" xfId="0" applyNumberFormat="1" applyFont="1" applyFill="1" applyBorder="1" applyAlignment="1">
      <alignment horizontal="center" vertical="center" wrapText="1"/>
    </xf>
    <xf numFmtId="169" fontId="6" fillId="0" borderId="14" xfId="56" applyNumberFormat="1" applyFont="1" applyFill="1" applyBorder="1" applyAlignment="1">
      <alignment horizontal="center" vertical="center" wrapText="1"/>
      <protection/>
    </xf>
    <xf numFmtId="169" fontId="6" fillId="0" borderId="10" xfId="56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3" fontId="6" fillId="0" borderId="10" xfId="56" applyNumberFormat="1" applyFont="1" applyFill="1" applyBorder="1" applyAlignment="1">
      <alignment horizontal="center" vertical="center" wrapText="1"/>
      <protection/>
    </xf>
    <xf numFmtId="169" fontId="6" fillId="0" borderId="11" xfId="56" applyNumberFormat="1" applyFont="1" applyFill="1" applyBorder="1" applyAlignment="1">
      <alignment horizontal="center" vertical="center" wrapText="1"/>
      <protection/>
    </xf>
    <xf numFmtId="169" fontId="11" fillId="0" borderId="0" xfId="56" applyNumberFormat="1" applyFont="1" applyFill="1" applyAlignment="1">
      <alignment horizontal="left" vertical="center" wrapText="1"/>
      <protection/>
    </xf>
    <xf numFmtId="3" fontId="6" fillId="0" borderId="13" xfId="56" applyNumberFormat="1" applyFont="1" applyFill="1" applyBorder="1" applyAlignment="1">
      <alignment horizontal="center" vertical="center" wrapText="1"/>
      <protection/>
    </xf>
    <xf numFmtId="169" fontId="2" fillId="0" borderId="10" xfId="56" applyNumberFormat="1" applyFont="1" applyFill="1" applyBorder="1" applyAlignment="1">
      <alignment horizontal="center" vertical="center" wrapText="1"/>
      <protection/>
    </xf>
    <xf numFmtId="169" fontId="9" fillId="0" borderId="0" xfId="56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13" xfId="56" applyNumberFormat="1" applyFont="1" applyFill="1" applyBorder="1" applyAlignment="1">
      <alignment horizontal="center" vertical="center" wrapText="1"/>
      <protection/>
    </xf>
    <xf numFmtId="2" fontId="6" fillId="0" borderId="16" xfId="56" applyNumberFormat="1" applyFont="1" applyFill="1" applyBorder="1" applyAlignment="1">
      <alignment horizontal="center" vertical="center" wrapText="1"/>
      <protection/>
    </xf>
    <xf numFmtId="2" fontId="9" fillId="0" borderId="0" xfId="56" applyNumberFormat="1" applyFont="1" applyFill="1" applyAlignment="1">
      <alignment horizontal="center" vertical="center" wrapText="1"/>
      <protection/>
    </xf>
    <xf numFmtId="2" fontId="6" fillId="0" borderId="10" xfId="56" applyNumberFormat="1" applyFont="1" applyFill="1" applyBorder="1" applyAlignment="1">
      <alignment horizontal="center" vertical="center" wrapText="1"/>
      <protection/>
    </xf>
    <xf numFmtId="169" fontId="6" fillId="0" borderId="17" xfId="56" applyNumberFormat="1" applyFont="1" applyFill="1" applyBorder="1" applyAlignment="1">
      <alignment horizontal="center" vertical="center" wrapText="1"/>
      <protection/>
    </xf>
    <xf numFmtId="169" fontId="8" fillId="0" borderId="10" xfId="56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3" xfId="53"/>
    <cellStyle name="Обычный 15" xfId="54"/>
    <cellStyle name="Обычный 16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6" sqref="E16:E17"/>
    </sheetView>
  </sheetViews>
  <sheetFormatPr defaultColWidth="9.00390625" defaultRowHeight="12.75"/>
  <cols>
    <col min="1" max="1" width="3.375" style="1" customWidth="1"/>
    <col min="2" max="2" width="40.25390625" style="2" customWidth="1"/>
    <col min="3" max="3" width="21.125" style="2" customWidth="1"/>
    <col min="4" max="4" width="17.625" style="2" customWidth="1"/>
    <col min="5" max="5" width="20.25390625" style="2" customWidth="1"/>
    <col min="6" max="6" width="19.625" style="2" customWidth="1"/>
    <col min="7" max="7" width="20.875" style="2" customWidth="1"/>
    <col min="8" max="8" width="20.25390625" style="2" customWidth="1"/>
    <col min="9" max="9" width="14.00390625" style="2" customWidth="1"/>
    <col min="10" max="10" width="10.75390625" style="1" customWidth="1"/>
    <col min="11" max="11" width="10.875" style="2" customWidth="1"/>
    <col min="12" max="12" width="10.75390625" style="2" customWidth="1"/>
    <col min="13" max="16384" width="9.125" style="2" customWidth="1"/>
  </cols>
  <sheetData>
    <row r="1" spans="1:12" ht="15.75" customHeight="1">
      <c r="A1" s="49"/>
      <c r="B1" s="170" t="s">
        <v>144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9" ht="11.25">
      <c r="A3" s="3"/>
      <c r="B3" s="4"/>
      <c r="C3" s="4"/>
      <c r="D3" s="4"/>
      <c r="E3" s="4"/>
      <c r="F3" s="4"/>
      <c r="G3" s="4"/>
      <c r="H3" s="4"/>
      <c r="I3" s="4"/>
    </row>
    <row r="4" spans="1:12" ht="25.5" customHeight="1">
      <c r="A4" s="176" t="s">
        <v>36</v>
      </c>
      <c r="B4" s="168" t="s">
        <v>129</v>
      </c>
      <c r="C4" s="168" t="s">
        <v>259</v>
      </c>
      <c r="D4" s="174" t="s">
        <v>359</v>
      </c>
      <c r="E4" s="168" t="s">
        <v>176</v>
      </c>
      <c r="F4" s="168" t="s">
        <v>360</v>
      </c>
      <c r="G4" s="168" t="s">
        <v>361</v>
      </c>
      <c r="H4" s="168" t="s">
        <v>177</v>
      </c>
      <c r="I4" s="168" t="s">
        <v>141</v>
      </c>
      <c r="J4" s="168" t="s">
        <v>128</v>
      </c>
      <c r="K4" s="168" t="s">
        <v>38</v>
      </c>
      <c r="L4" s="171" t="s">
        <v>39</v>
      </c>
    </row>
    <row r="5" spans="1:12" ht="135" customHeight="1">
      <c r="A5" s="176"/>
      <c r="B5" s="173"/>
      <c r="C5" s="169"/>
      <c r="D5" s="175"/>
      <c r="E5" s="169"/>
      <c r="F5" s="169"/>
      <c r="G5" s="169"/>
      <c r="H5" s="169"/>
      <c r="I5" s="169"/>
      <c r="J5" s="173"/>
      <c r="K5" s="173"/>
      <c r="L5" s="172"/>
    </row>
    <row r="6" spans="1:12" s="10" customFormat="1" ht="51" customHeight="1">
      <c r="A6" s="176"/>
      <c r="B6" s="169"/>
      <c r="C6" s="8" t="s">
        <v>139</v>
      </c>
      <c r="D6" s="8" t="s">
        <v>139</v>
      </c>
      <c r="E6" s="8" t="s">
        <v>142</v>
      </c>
      <c r="F6" s="8" t="s">
        <v>106</v>
      </c>
      <c r="G6" s="8" t="s">
        <v>106</v>
      </c>
      <c r="H6" s="8" t="s">
        <v>140</v>
      </c>
      <c r="I6" s="8" t="s">
        <v>143</v>
      </c>
      <c r="J6" s="169"/>
      <c r="K6" s="169"/>
      <c r="L6" s="9" t="s">
        <v>120</v>
      </c>
    </row>
    <row r="7" spans="1:12" s="10" customFormat="1" ht="15.75" customHeight="1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1">
        <v>12</v>
      </c>
    </row>
    <row r="8" spans="1:12" ht="12.75">
      <c r="A8" s="82">
        <v>1</v>
      </c>
      <c r="B8" s="90" t="s">
        <v>24</v>
      </c>
      <c r="C8" s="91">
        <v>4204.8</v>
      </c>
      <c r="D8" s="91">
        <v>578.1</v>
      </c>
      <c r="E8" s="91">
        <f>C8+D8</f>
        <v>4782.900000000001</v>
      </c>
      <c r="F8" s="91">
        <v>4010.1</v>
      </c>
      <c r="G8" s="98">
        <v>578.1</v>
      </c>
      <c r="H8" s="98">
        <f>F8+G8</f>
        <v>4588.2</v>
      </c>
      <c r="I8" s="102">
        <f>E8/H8*100</f>
        <v>104.2434941807245</v>
      </c>
      <c r="J8" s="103">
        <v>1</v>
      </c>
      <c r="K8" s="95">
        <v>1.6</v>
      </c>
      <c r="L8" s="95">
        <f aca="true" t="shared" si="0" ref="L8:L31">J8*K8</f>
        <v>1.6</v>
      </c>
    </row>
    <row r="9" spans="1:12" ht="12.75">
      <c r="A9" s="82">
        <v>2</v>
      </c>
      <c r="B9" s="90" t="s">
        <v>25</v>
      </c>
      <c r="C9" s="91">
        <v>229.4</v>
      </c>
      <c r="D9" s="91">
        <v>128.9</v>
      </c>
      <c r="E9" s="91">
        <f aca="true" t="shared" si="1" ref="E9:E32">C9+D9</f>
        <v>358.3</v>
      </c>
      <c r="F9" s="91">
        <v>219.6</v>
      </c>
      <c r="G9" s="98">
        <v>149.2</v>
      </c>
      <c r="H9" s="98">
        <f aca="true" t="shared" si="2" ref="H9:H32">F9+G9</f>
        <v>368.79999999999995</v>
      </c>
      <c r="I9" s="102">
        <f aca="true" t="shared" si="3" ref="I9:I31">E9/H9*100</f>
        <v>97.15292841648592</v>
      </c>
      <c r="J9" s="103">
        <v>1</v>
      </c>
      <c r="K9" s="95">
        <v>1.6</v>
      </c>
      <c r="L9" s="95">
        <f t="shared" si="0"/>
        <v>1.6</v>
      </c>
    </row>
    <row r="10" spans="1:12" ht="12.75">
      <c r="A10" s="82">
        <v>3</v>
      </c>
      <c r="B10" s="90" t="s">
        <v>26</v>
      </c>
      <c r="C10" s="91">
        <v>541.7</v>
      </c>
      <c r="D10" s="91">
        <v>197</v>
      </c>
      <c r="E10" s="91">
        <f t="shared" si="1"/>
        <v>738.7</v>
      </c>
      <c r="F10" s="91">
        <v>515.8</v>
      </c>
      <c r="G10" s="98">
        <v>256.4</v>
      </c>
      <c r="H10" s="98">
        <f t="shared" si="2"/>
        <v>772.1999999999999</v>
      </c>
      <c r="I10" s="102">
        <f t="shared" si="3"/>
        <v>95.66174566174568</v>
      </c>
      <c r="J10" s="103">
        <v>1</v>
      </c>
      <c r="K10" s="95">
        <v>1.6</v>
      </c>
      <c r="L10" s="95">
        <f t="shared" si="0"/>
        <v>1.6</v>
      </c>
    </row>
    <row r="11" spans="1:12" ht="12.75">
      <c r="A11" s="82">
        <v>4</v>
      </c>
      <c r="B11" s="90" t="s">
        <v>27</v>
      </c>
      <c r="C11" s="91">
        <v>216.6</v>
      </c>
      <c r="D11" s="91">
        <v>85.9</v>
      </c>
      <c r="E11" s="91">
        <f t="shared" si="1"/>
        <v>302.5</v>
      </c>
      <c r="F11" s="91">
        <v>191.9</v>
      </c>
      <c r="G11" s="98">
        <v>95.5</v>
      </c>
      <c r="H11" s="98">
        <f t="shared" si="2"/>
        <v>287.4</v>
      </c>
      <c r="I11" s="102">
        <f t="shared" si="3"/>
        <v>105.25400139178846</v>
      </c>
      <c r="J11" s="103">
        <v>1</v>
      </c>
      <c r="K11" s="95">
        <v>1.6</v>
      </c>
      <c r="L11" s="95">
        <f t="shared" si="0"/>
        <v>1.6</v>
      </c>
    </row>
    <row r="12" spans="1:12" ht="12.75">
      <c r="A12" s="82">
        <v>5</v>
      </c>
      <c r="B12" s="90" t="s">
        <v>28</v>
      </c>
      <c r="C12" s="91">
        <v>232.8</v>
      </c>
      <c r="D12" s="91">
        <v>87.1</v>
      </c>
      <c r="E12" s="91">
        <f t="shared" si="1"/>
        <v>319.9</v>
      </c>
      <c r="F12" s="91">
        <v>216.4</v>
      </c>
      <c r="G12" s="98">
        <v>99.5</v>
      </c>
      <c r="H12" s="98">
        <f t="shared" si="2"/>
        <v>315.9</v>
      </c>
      <c r="I12" s="102">
        <f t="shared" si="3"/>
        <v>101.26622348844572</v>
      </c>
      <c r="J12" s="103">
        <v>1</v>
      </c>
      <c r="K12" s="95">
        <v>1.6</v>
      </c>
      <c r="L12" s="95">
        <f t="shared" si="0"/>
        <v>1.6</v>
      </c>
    </row>
    <row r="13" spans="1:12" ht="12.75">
      <c r="A13" s="82">
        <v>6</v>
      </c>
      <c r="B13" s="90" t="s">
        <v>29</v>
      </c>
      <c r="C13" s="91">
        <v>290.5</v>
      </c>
      <c r="D13" s="91">
        <v>92.4</v>
      </c>
      <c r="E13" s="91">
        <f t="shared" si="1"/>
        <v>382.9</v>
      </c>
      <c r="F13" s="91">
        <v>270.5</v>
      </c>
      <c r="G13" s="98">
        <v>118</v>
      </c>
      <c r="H13" s="98">
        <f t="shared" si="2"/>
        <v>388.5</v>
      </c>
      <c r="I13" s="102">
        <f t="shared" si="3"/>
        <v>98.55855855855854</v>
      </c>
      <c r="J13" s="103">
        <v>1</v>
      </c>
      <c r="K13" s="95">
        <v>1.6</v>
      </c>
      <c r="L13" s="95">
        <f t="shared" si="0"/>
        <v>1.6</v>
      </c>
    </row>
    <row r="14" spans="1:12" ht="12.75">
      <c r="A14" s="82">
        <v>7</v>
      </c>
      <c r="B14" s="90" t="s">
        <v>30</v>
      </c>
      <c r="C14" s="91">
        <v>272.8</v>
      </c>
      <c r="D14" s="91">
        <v>24.8</v>
      </c>
      <c r="E14" s="91">
        <f t="shared" si="1"/>
        <v>297.6</v>
      </c>
      <c r="F14" s="91">
        <v>245.6</v>
      </c>
      <c r="G14" s="98">
        <v>77</v>
      </c>
      <c r="H14" s="98">
        <f t="shared" si="2"/>
        <v>322.6</v>
      </c>
      <c r="I14" s="102">
        <f t="shared" si="3"/>
        <v>92.25046497210168</v>
      </c>
      <c r="J14" s="103">
        <v>0</v>
      </c>
      <c r="K14" s="95">
        <v>1.6</v>
      </c>
      <c r="L14" s="95">
        <f t="shared" si="0"/>
        <v>0</v>
      </c>
    </row>
    <row r="15" spans="1:12" ht="12.75" customHeight="1">
      <c r="A15" s="82">
        <v>8</v>
      </c>
      <c r="B15" s="90" t="s">
        <v>31</v>
      </c>
      <c r="C15" s="91">
        <v>514.7</v>
      </c>
      <c r="D15" s="91">
        <v>188.2</v>
      </c>
      <c r="E15" s="91">
        <f t="shared" si="1"/>
        <v>702.9000000000001</v>
      </c>
      <c r="F15" s="91">
        <v>495.3</v>
      </c>
      <c r="G15" s="98">
        <v>185.9</v>
      </c>
      <c r="H15" s="98">
        <f t="shared" si="2"/>
        <v>681.2</v>
      </c>
      <c r="I15" s="102">
        <f t="shared" si="3"/>
        <v>103.18555490311216</v>
      </c>
      <c r="J15" s="103">
        <v>1</v>
      </c>
      <c r="K15" s="95">
        <v>1.6</v>
      </c>
      <c r="L15" s="95">
        <f t="shared" si="0"/>
        <v>1.6</v>
      </c>
    </row>
    <row r="16" spans="1:12" ht="12.75">
      <c r="A16" s="82">
        <v>9</v>
      </c>
      <c r="B16" s="90" t="s">
        <v>32</v>
      </c>
      <c r="C16" s="91">
        <v>233.5</v>
      </c>
      <c r="D16" s="91">
        <v>11</v>
      </c>
      <c r="E16" s="91">
        <f t="shared" si="1"/>
        <v>244.5</v>
      </c>
      <c r="F16" s="91">
        <v>225.4</v>
      </c>
      <c r="G16" s="98">
        <v>14</v>
      </c>
      <c r="H16" s="98">
        <f t="shared" si="2"/>
        <v>239.4</v>
      </c>
      <c r="I16" s="102">
        <f t="shared" si="3"/>
        <v>102.13032581453633</v>
      </c>
      <c r="J16" s="103">
        <v>1</v>
      </c>
      <c r="K16" s="95">
        <v>1.6</v>
      </c>
      <c r="L16" s="95">
        <f t="shared" si="0"/>
        <v>1.6</v>
      </c>
    </row>
    <row r="17" spans="1:12" ht="12.75">
      <c r="A17" s="82">
        <v>10</v>
      </c>
      <c r="B17" s="90" t="s">
        <v>33</v>
      </c>
      <c r="C17" s="91">
        <v>781.1</v>
      </c>
      <c r="D17" s="91">
        <v>204.5</v>
      </c>
      <c r="E17" s="91">
        <f t="shared" si="1"/>
        <v>985.6</v>
      </c>
      <c r="F17" s="91">
        <v>742.6</v>
      </c>
      <c r="G17" s="98">
        <v>221.2</v>
      </c>
      <c r="H17" s="98">
        <f t="shared" si="2"/>
        <v>963.8</v>
      </c>
      <c r="I17" s="102">
        <f t="shared" si="3"/>
        <v>102.26188005810334</v>
      </c>
      <c r="J17" s="103">
        <v>1</v>
      </c>
      <c r="K17" s="95">
        <v>1.6</v>
      </c>
      <c r="L17" s="95">
        <f t="shared" si="0"/>
        <v>1.6</v>
      </c>
    </row>
    <row r="18" spans="1:12" ht="12.75">
      <c r="A18" s="82">
        <v>11</v>
      </c>
      <c r="B18" s="90" t="s">
        <v>34</v>
      </c>
      <c r="C18" s="91">
        <v>473.7</v>
      </c>
      <c r="D18" s="91">
        <v>272.9</v>
      </c>
      <c r="E18" s="91">
        <f t="shared" si="1"/>
        <v>746.5999999999999</v>
      </c>
      <c r="F18" s="91">
        <v>390.1</v>
      </c>
      <c r="G18" s="98">
        <v>289.1</v>
      </c>
      <c r="H18" s="98">
        <f t="shared" si="2"/>
        <v>679.2</v>
      </c>
      <c r="I18" s="102">
        <f t="shared" si="3"/>
        <v>109.92343934040045</v>
      </c>
      <c r="J18" s="103">
        <v>1</v>
      </c>
      <c r="K18" s="95">
        <v>1.6</v>
      </c>
      <c r="L18" s="95">
        <f t="shared" si="0"/>
        <v>1.6</v>
      </c>
    </row>
    <row r="19" spans="1:12" ht="12.75">
      <c r="A19" s="82">
        <v>12</v>
      </c>
      <c r="B19" s="90" t="s">
        <v>35</v>
      </c>
      <c r="C19" s="91">
        <v>545.9</v>
      </c>
      <c r="D19" s="91">
        <v>332.4</v>
      </c>
      <c r="E19" s="91">
        <f t="shared" si="1"/>
        <v>878.3</v>
      </c>
      <c r="F19" s="91">
        <v>491.3</v>
      </c>
      <c r="G19" s="98">
        <v>412.3</v>
      </c>
      <c r="H19" s="98">
        <f t="shared" si="2"/>
        <v>903.6</v>
      </c>
      <c r="I19" s="102">
        <f t="shared" si="3"/>
        <v>97.20008853474988</v>
      </c>
      <c r="J19" s="103">
        <v>1</v>
      </c>
      <c r="K19" s="95">
        <v>1.6</v>
      </c>
      <c r="L19" s="95">
        <f t="shared" si="0"/>
        <v>1.6</v>
      </c>
    </row>
    <row r="20" spans="1:12" ht="12.75">
      <c r="A20" s="82">
        <v>13</v>
      </c>
      <c r="B20" s="22"/>
      <c r="C20" s="91"/>
      <c r="D20" s="91"/>
      <c r="E20" s="91">
        <f t="shared" si="1"/>
        <v>0</v>
      </c>
      <c r="F20" s="91"/>
      <c r="G20" s="98"/>
      <c r="H20" s="98">
        <f t="shared" si="2"/>
        <v>0</v>
      </c>
      <c r="I20" s="102" t="e">
        <f t="shared" si="3"/>
        <v>#DIV/0!</v>
      </c>
      <c r="J20" s="103"/>
      <c r="K20" s="95">
        <v>1.6</v>
      </c>
      <c r="L20" s="95">
        <f t="shared" si="0"/>
        <v>0</v>
      </c>
    </row>
    <row r="21" spans="1:12" ht="12.75">
      <c r="A21" s="82">
        <v>14</v>
      </c>
      <c r="B21" s="22"/>
      <c r="C21" s="91"/>
      <c r="D21" s="91"/>
      <c r="E21" s="91">
        <f t="shared" si="1"/>
        <v>0</v>
      </c>
      <c r="F21" s="91"/>
      <c r="G21" s="98"/>
      <c r="H21" s="98">
        <f t="shared" si="2"/>
        <v>0</v>
      </c>
      <c r="I21" s="102" t="e">
        <f t="shared" si="3"/>
        <v>#DIV/0!</v>
      </c>
      <c r="J21" s="103"/>
      <c r="K21" s="95">
        <v>1.6</v>
      </c>
      <c r="L21" s="95">
        <f t="shared" si="0"/>
        <v>0</v>
      </c>
    </row>
    <row r="22" spans="1:12" ht="12.75">
      <c r="A22" s="82">
        <v>15</v>
      </c>
      <c r="B22" s="22"/>
      <c r="C22" s="91"/>
      <c r="D22" s="91"/>
      <c r="E22" s="91">
        <f t="shared" si="1"/>
        <v>0</v>
      </c>
      <c r="F22" s="91"/>
      <c r="G22" s="98"/>
      <c r="H22" s="98">
        <f t="shared" si="2"/>
        <v>0</v>
      </c>
      <c r="I22" s="102" t="e">
        <f t="shared" si="3"/>
        <v>#DIV/0!</v>
      </c>
      <c r="J22" s="103"/>
      <c r="K22" s="95">
        <v>1.6</v>
      </c>
      <c r="L22" s="95">
        <f t="shared" si="0"/>
        <v>0</v>
      </c>
    </row>
    <row r="23" spans="1:12" ht="12.75">
      <c r="A23" s="82">
        <v>16</v>
      </c>
      <c r="B23" s="22"/>
      <c r="C23" s="91"/>
      <c r="D23" s="91"/>
      <c r="E23" s="91">
        <f t="shared" si="1"/>
        <v>0</v>
      </c>
      <c r="F23" s="91"/>
      <c r="G23" s="98"/>
      <c r="H23" s="98">
        <f t="shared" si="2"/>
        <v>0</v>
      </c>
      <c r="I23" s="102" t="e">
        <f t="shared" si="3"/>
        <v>#DIV/0!</v>
      </c>
      <c r="J23" s="103"/>
      <c r="K23" s="95">
        <v>1.6</v>
      </c>
      <c r="L23" s="95">
        <f t="shared" si="0"/>
        <v>0</v>
      </c>
    </row>
    <row r="24" spans="1:12" ht="12.75">
      <c r="A24" s="82">
        <v>17</v>
      </c>
      <c r="B24" s="22"/>
      <c r="C24" s="91"/>
      <c r="D24" s="91"/>
      <c r="E24" s="91">
        <f t="shared" si="1"/>
        <v>0</v>
      </c>
      <c r="F24" s="91"/>
      <c r="G24" s="98"/>
      <c r="H24" s="98">
        <f t="shared" si="2"/>
        <v>0</v>
      </c>
      <c r="I24" s="102" t="e">
        <f t="shared" si="3"/>
        <v>#DIV/0!</v>
      </c>
      <c r="J24" s="103"/>
      <c r="K24" s="95">
        <v>1.6</v>
      </c>
      <c r="L24" s="95">
        <f t="shared" si="0"/>
        <v>0</v>
      </c>
    </row>
    <row r="25" spans="1:12" ht="12.75">
      <c r="A25" s="82">
        <v>18</v>
      </c>
      <c r="B25" s="22"/>
      <c r="C25" s="91"/>
      <c r="D25" s="91"/>
      <c r="E25" s="91">
        <f t="shared" si="1"/>
        <v>0</v>
      </c>
      <c r="F25" s="91"/>
      <c r="G25" s="98"/>
      <c r="H25" s="98">
        <f t="shared" si="2"/>
        <v>0</v>
      </c>
      <c r="I25" s="102" t="e">
        <f t="shared" si="3"/>
        <v>#DIV/0!</v>
      </c>
      <c r="J25" s="103"/>
      <c r="K25" s="95">
        <v>1.6</v>
      </c>
      <c r="L25" s="95">
        <f t="shared" si="0"/>
        <v>0</v>
      </c>
    </row>
    <row r="26" spans="1:12" ht="12.75">
      <c r="A26" s="82">
        <v>19</v>
      </c>
      <c r="B26" s="22"/>
      <c r="C26" s="91"/>
      <c r="D26" s="91"/>
      <c r="E26" s="91">
        <f t="shared" si="1"/>
        <v>0</v>
      </c>
      <c r="F26" s="91"/>
      <c r="G26" s="98"/>
      <c r="H26" s="98">
        <f t="shared" si="2"/>
        <v>0</v>
      </c>
      <c r="I26" s="102" t="e">
        <f t="shared" si="3"/>
        <v>#DIV/0!</v>
      </c>
      <c r="J26" s="103"/>
      <c r="K26" s="95">
        <v>1.6</v>
      </c>
      <c r="L26" s="95">
        <f t="shared" si="0"/>
        <v>0</v>
      </c>
    </row>
    <row r="27" spans="1:12" ht="12.75">
      <c r="A27" s="82">
        <v>20</v>
      </c>
      <c r="B27" s="22"/>
      <c r="C27" s="91"/>
      <c r="D27" s="91"/>
      <c r="E27" s="91">
        <f t="shared" si="1"/>
        <v>0</v>
      </c>
      <c r="F27" s="91"/>
      <c r="G27" s="98"/>
      <c r="H27" s="98">
        <f t="shared" si="2"/>
        <v>0</v>
      </c>
      <c r="I27" s="102" t="e">
        <f t="shared" si="3"/>
        <v>#DIV/0!</v>
      </c>
      <c r="J27" s="103"/>
      <c r="K27" s="95">
        <v>1.6</v>
      </c>
      <c r="L27" s="95">
        <f t="shared" si="0"/>
        <v>0</v>
      </c>
    </row>
    <row r="28" spans="1:12" ht="12.75">
      <c r="A28" s="82">
        <v>21</v>
      </c>
      <c r="B28" s="22"/>
      <c r="C28" s="91"/>
      <c r="D28" s="91"/>
      <c r="E28" s="91">
        <f t="shared" si="1"/>
        <v>0</v>
      </c>
      <c r="F28" s="91"/>
      <c r="G28" s="98"/>
      <c r="H28" s="98">
        <f t="shared" si="2"/>
        <v>0</v>
      </c>
      <c r="I28" s="102" t="e">
        <f t="shared" si="3"/>
        <v>#DIV/0!</v>
      </c>
      <c r="J28" s="103"/>
      <c r="K28" s="95">
        <v>1.6</v>
      </c>
      <c r="L28" s="95">
        <f t="shared" si="0"/>
        <v>0</v>
      </c>
    </row>
    <row r="29" spans="1:12" ht="12.75">
      <c r="A29" s="82">
        <v>22</v>
      </c>
      <c r="B29" s="22"/>
      <c r="C29" s="91"/>
      <c r="D29" s="91"/>
      <c r="E29" s="91">
        <f t="shared" si="1"/>
        <v>0</v>
      </c>
      <c r="F29" s="91"/>
      <c r="G29" s="101"/>
      <c r="H29" s="98">
        <f t="shared" si="2"/>
        <v>0</v>
      </c>
      <c r="I29" s="102" t="e">
        <f t="shared" si="3"/>
        <v>#DIV/0!</v>
      </c>
      <c r="J29" s="103"/>
      <c r="K29" s="95">
        <v>1.6</v>
      </c>
      <c r="L29" s="95">
        <f t="shared" si="0"/>
        <v>0</v>
      </c>
    </row>
    <row r="30" spans="1:12" ht="12.75">
      <c r="A30" s="82">
        <v>23</v>
      </c>
      <c r="B30" s="22"/>
      <c r="C30" s="91"/>
      <c r="D30" s="91"/>
      <c r="E30" s="91">
        <f t="shared" si="1"/>
        <v>0</v>
      </c>
      <c r="F30" s="91"/>
      <c r="G30" s="101"/>
      <c r="H30" s="98">
        <f t="shared" si="2"/>
        <v>0</v>
      </c>
      <c r="I30" s="102" t="e">
        <f t="shared" si="3"/>
        <v>#DIV/0!</v>
      </c>
      <c r="J30" s="95"/>
      <c r="K30" s="95">
        <v>1.6</v>
      </c>
      <c r="L30" s="95">
        <f t="shared" si="0"/>
        <v>0</v>
      </c>
    </row>
    <row r="31" spans="1:12" ht="12.75">
      <c r="A31" s="82">
        <v>24</v>
      </c>
      <c r="B31" s="22"/>
      <c r="C31" s="91"/>
      <c r="D31" s="91"/>
      <c r="E31" s="91">
        <f t="shared" si="1"/>
        <v>0</v>
      </c>
      <c r="F31" s="91"/>
      <c r="G31" s="101"/>
      <c r="H31" s="98">
        <f t="shared" si="2"/>
        <v>0</v>
      </c>
      <c r="I31" s="102" t="e">
        <f t="shared" si="3"/>
        <v>#DIV/0!</v>
      </c>
      <c r="J31" s="95"/>
      <c r="K31" s="95">
        <v>1.6</v>
      </c>
      <c r="L31" s="95">
        <f t="shared" si="0"/>
        <v>0</v>
      </c>
    </row>
    <row r="32" spans="1:12" ht="12.75">
      <c r="A32" s="174" t="s">
        <v>108</v>
      </c>
      <c r="B32" s="174"/>
      <c r="C32" s="91">
        <f>SUM(C8:C31)</f>
        <v>8537.5</v>
      </c>
      <c r="D32" s="91">
        <f>SUM(D8:D31)</f>
        <v>2203.2000000000003</v>
      </c>
      <c r="E32" s="91">
        <f t="shared" si="1"/>
        <v>10740.7</v>
      </c>
      <c r="F32" s="91">
        <f>SUM(F8:F31)</f>
        <v>8014.6</v>
      </c>
      <c r="G32" s="91">
        <f>SUM(G8:G31)</f>
        <v>2496.2000000000003</v>
      </c>
      <c r="H32" s="98">
        <f t="shared" si="2"/>
        <v>10510.800000000001</v>
      </c>
      <c r="I32" s="102" t="s">
        <v>41</v>
      </c>
      <c r="J32" s="103" t="s">
        <v>41</v>
      </c>
      <c r="K32" s="95">
        <v>1.6</v>
      </c>
      <c r="L32" s="95" t="s">
        <v>41</v>
      </c>
    </row>
    <row r="33" spans="1:10" s="17" customFormat="1" ht="11.25">
      <c r="A33" s="13"/>
      <c r="B33" s="14"/>
      <c r="C33" s="14"/>
      <c r="D33" s="14"/>
      <c r="E33" s="14"/>
      <c r="F33" s="14"/>
      <c r="G33" s="15"/>
      <c r="H33" s="15"/>
      <c r="I33" s="14"/>
      <c r="J33" s="16"/>
    </row>
    <row r="34" spans="1:10" s="17" customFormat="1" ht="11.25">
      <c r="A34" s="13"/>
      <c r="B34" s="14"/>
      <c r="C34" s="14"/>
      <c r="D34" s="14"/>
      <c r="E34" s="14"/>
      <c r="F34" s="14"/>
      <c r="G34" s="15"/>
      <c r="H34" s="15"/>
      <c r="I34" s="14"/>
      <c r="J34" s="16"/>
    </row>
    <row r="35" spans="1:10" s="17" customFormat="1" ht="11.25">
      <c r="A35" s="13"/>
      <c r="B35" s="14"/>
      <c r="C35" s="14"/>
      <c r="D35" s="14"/>
      <c r="E35" s="14"/>
      <c r="F35" s="14"/>
      <c r="G35" s="15"/>
      <c r="H35" s="15"/>
      <c r="I35" s="14"/>
      <c r="J35" s="16"/>
    </row>
    <row r="36" spans="1:10" s="17" customFormat="1" ht="11.25">
      <c r="A36" s="13"/>
      <c r="B36" s="14"/>
      <c r="C36" s="14"/>
      <c r="D36" s="14"/>
      <c r="E36" s="14"/>
      <c r="F36" s="14"/>
      <c r="G36" s="15"/>
      <c r="H36" s="15"/>
      <c r="I36" s="18"/>
      <c r="J36" s="16"/>
    </row>
    <row r="37" spans="1:10" s="17" customFormat="1" ht="11.25">
      <c r="A37" s="13"/>
      <c r="B37" s="14"/>
      <c r="C37" s="14"/>
      <c r="D37" s="14"/>
      <c r="E37" s="14"/>
      <c r="F37" s="14"/>
      <c r="G37" s="15"/>
      <c r="H37" s="15"/>
      <c r="I37" s="14"/>
      <c r="J37" s="16"/>
    </row>
    <row r="38" spans="1:10" s="17" customFormat="1" ht="11.25">
      <c r="A38" s="13"/>
      <c r="B38" s="14"/>
      <c r="C38" s="14"/>
      <c r="D38" s="14"/>
      <c r="E38" s="14"/>
      <c r="F38" s="14"/>
      <c r="G38" s="15"/>
      <c r="H38" s="15"/>
      <c r="I38" s="14"/>
      <c r="J38" s="16"/>
    </row>
    <row r="39" spans="1:10" s="17" customFormat="1" ht="11.25">
      <c r="A39" s="13"/>
      <c r="B39" s="14"/>
      <c r="C39" s="14"/>
      <c r="D39" s="14"/>
      <c r="E39" s="14"/>
      <c r="F39" s="14"/>
      <c r="G39" s="15"/>
      <c r="H39" s="15"/>
      <c r="I39" s="14"/>
      <c r="J39" s="16"/>
    </row>
    <row r="40" spans="1:10" s="17" customFormat="1" ht="11.25">
      <c r="A40" s="16"/>
      <c r="G40" s="15"/>
      <c r="H40" s="15"/>
      <c r="J40" s="16"/>
    </row>
    <row r="41" spans="1:10" s="17" customFormat="1" ht="11.25">
      <c r="A41" s="16"/>
      <c r="G41" s="15"/>
      <c r="H41" s="15"/>
      <c r="J41" s="16"/>
    </row>
    <row r="42" spans="1:10" s="17" customFormat="1" ht="11.25">
      <c r="A42" s="16"/>
      <c r="G42" s="15"/>
      <c r="H42" s="15"/>
      <c r="J42" s="16"/>
    </row>
    <row r="43" spans="1:10" s="17" customFormat="1" ht="11.25">
      <c r="A43" s="16"/>
      <c r="J43" s="16"/>
    </row>
    <row r="44" spans="1:10" s="17" customFormat="1" ht="11.25">
      <c r="A44" s="16"/>
      <c r="J44" s="16"/>
    </row>
  </sheetData>
  <sheetProtection/>
  <mergeCells count="14">
    <mergeCell ref="A32:B32"/>
    <mergeCell ref="A4:A6"/>
    <mergeCell ref="B4:B6"/>
    <mergeCell ref="C4:C5"/>
    <mergeCell ref="I4:I5"/>
    <mergeCell ref="B1:L1"/>
    <mergeCell ref="L4:L5"/>
    <mergeCell ref="H4:H5"/>
    <mergeCell ref="J4:J6"/>
    <mergeCell ref="K4:K6"/>
    <mergeCell ref="D4:D5"/>
    <mergeCell ref="E4:E5"/>
    <mergeCell ref="G4:G5"/>
    <mergeCell ref="F4:F5"/>
  </mergeCells>
  <printOptions/>
  <pageMargins left="0.7874015748031497" right="0.3937007874015748" top="1.1811023622047245" bottom="0.984251968503937" header="0.7086614173228347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4.00390625" style="1" customWidth="1"/>
    <col min="2" max="2" width="35.375" style="2" customWidth="1"/>
    <col min="3" max="3" width="19.125" style="2" customWidth="1"/>
    <col min="4" max="4" width="17.75390625" style="2" customWidth="1"/>
    <col min="5" max="5" width="16.75390625" style="2" customWidth="1"/>
    <col min="6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81" t="s">
        <v>191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8" ht="11.25">
      <c r="A2" s="3"/>
      <c r="B2" s="4"/>
      <c r="C2" s="25"/>
      <c r="D2" s="4"/>
      <c r="E2" s="4"/>
      <c r="F2" s="4"/>
      <c r="G2" s="4"/>
      <c r="H2" s="4"/>
    </row>
    <row r="3" spans="1:11" ht="130.5" customHeight="1">
      <c r="A3" s="176" t="s">
        <v>36</v>
      </c>
      <c r="B3" s="177" t="s">
        <v>129</v>
      </c>
      <c r="C3" s="20" t="s">
        <v>192</v>
      </c>
      <c r="D3" s="24" t="s">
        <v>275</v>
      </c>
      <c r="E3" s="24" t="s">
        <v>333</v>
      </c>
      <c r="F3" s="24" t="s">
        <v>334</v>
      </c>
      <c r="G3" s="50" t="s">
        <v>193</v>
      </c>
      <c r="H3" s="5" t="s">
        <v>57</v>
      </c>
      <c r="I3" s="168" t="s">
        <v>37</v>
      </c>
      <c r="J3" s="168" t="s">
        <v>38</v>
      </c>
      <c r="K3" s="5" t="s">
        <v>39</v>
      </c>
    </row>
    <row r="4" spans="1:11" s="10" customFormat="1" ht="44.25" customHeight="1">
      <c r="A4" s="176"/>
      <c r="B4" s="177"/>
      <c r="C4" s="8" t="s">
        <v>55</v>
      </c>
      <c r="D4" s="8" t="s">
        <v>166</v>
      </c>
      <c r="E4" s="8" t="s">
        <v>166</v>
      </c>
      <c r="F4" s="8" t="s">
        <v>166</v>
      </c>
      <c r="G4" s="8" t="s">
        <v>56</v>
      </c>
      <c r="H4" s="8" t="s">
        <v>94</v>
      </c>
      <c r="I4" s="169"/>
      <c r="J4" s="169"/>
      <c r="K4" s="8" t="s">
        <v>58</v>
      </c>
    </row>
    <row r="5" spans="1:11" s="1" customFormat="1" ht="14.2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6">
        <v>11</v>
      </c>
    </row>
    <row r="6" spans="1:11" ht="21" customHeight="1">
      <c r="A6" s="82">
        <v>1</v>
      </c>
      <c r="B6" s="90" t="s">
        <v>24</v>
      </c>
      <c r="C6" s="96"/>
      <c r="D6" s="98">
        <v>10217.3</v>
      </c>
      <c r="E6" s="98">
        <v>1599.4</v>
      </c>
      <c r="F6" s="98">
        <v>3844.2</v>
      </c>
      <c r="G6" s="122">
        <f aca="true" t="shared" si="0" ref="G6:G17">D6-E6-F6</f>
        <v>4773.7</v>
      </c>
      <c r="H6" s="104">
        <f aca="true" t="shared" si="1" ref="H6:H17">C6/G6*100</f>
        <v>0</v>
      </c>
      <c r="I6" s="103">
        <v>1</v>
      </c>
      <c r="J6" s="95">
        <v>0.25</v>
      </c>
      <c r="K6" s="95">
        <f aca="true" t="shared" si="2" ref="K6:K17">I6*J6</f>
        <v>0.25</v>
      </c>
    </row>
    <row r="7" spans="1:11" ht="21" customHeight="1">
      <c r="A7" s="82">
        <v>2</v>
      </c>
      <c r="B7" s="90" t="s">
        <v>25</v>
      </c>
      <c r="C7" s="98"/>
      <c r="D7" s="98">
        <v>2483.6</v>
      </c>
      <c r="E7" s="98">
        <v>789.2</v>
      </c>
      <c r="F7" s="98">
        <v>403.8</v>
      </c>
      <c r="G7" s="122">
        <f t="shared" si="0"/>
        <v>1290.6</v>
      </c>
      <c r="H7" s="104">
        <f t="shared" si="1"/>
        <v>0</v>
      </c>
      <c r="I7" s="103">
        <v>1</v>
      </c>
      <c r="J7" s="95">
        <v>0.25</v>
      </c>
      <c r="K7" s="95">
        <f t="shared" si="2"/>
        <v>0.25</v>
      </c>
    </row>
    <row r="8" spans="1:11" ht="21.75" customHeight="1">
      <c r="A8" s="82">
        <v>3</v>
      </c>
      <c r="B8" s="90" t="s">
        <v>26</v>
      </c>
      <c r="C8" s="98"/>
      <c r="D8" s="98">
        <v>3516.7</v>
      </c>
      <c r="E8" s="98">
        <v>116.6</v>
      </c>
      <c r="F8" s="98">
        <v>556.1</v>
      </c>
      <c r="G8" s="122">
        <f t="shared" si="0"/>
        <v>2844</v>
      </c>
      <c r="H8" s="104">
        <f t="shared" si="1"/>
        <v>0</v>
      </c>
      <c r="I8" s="103">
        <v>1</v>
      </c>
      <c r="J8" s="95">
        <v>0.25</v>
      </c>
      <c r="K8" s="95">
        <f t="shared" si="2"/>
        <v>0.25</v>
      </c>
    </row>
    <row r="9" spans="1:11" ht="19.5" customHeight="1">
      <c r="A9" s="82">
        <v>4</v>
      </c>
      <c r="B9" s="90" t="s">
        <v>27</v>
      </c>
      <c r="C9" s="98"/>
      <c r="D9" s="98">
        <v>2487.8</v>
      </c>
      <c r="E9" s="98">
        <v>789.2</v>
      </c>
      <c r="F9" s="98">
        <v>506.7</v>
      </c>
      <c r="G9" s="122">
        <f t="shared" si="0"/>
        <v>1191.9</v>
      </c>
      <c r="H9" s="104">
        <f t="shared" si="1"/>
        <v>0</v>
      </c>
      <c r="I9" s="103">
        <v>1</v>
      </c>
      <c r="J9" s="95">
        <v>0.25</v>
      </c>
      <c r="K9" s="95">
        <f t="shared" si="2"/>
        <v>0.25</v>
      </c>
    </row>
    <row r="10" spans="1:11" ht="18.75" customHeight="1">
      <c r="A10" s="82">
        <v>5</v>
      </c>
      <c r="B10" s="90" t="s">
        <v>28</v>
      </c>
      <c r="C10" s="98"/>
      <c r="D10" s="98">
        <v>1817.2</v>
      </c>
      <c r="E10" s="98">
        <v>46.4</v>
      </c>
      <c r="F10" s="98">
        <v>509.6</v>
      </c>
      <c r="G10" s="122">
        <f t="shared" si="0"/>
        <v>1261.1999999999998</v>
      </c>
      <c r="H10" s="104">
        <f t="shared" si="1"/>
        <v>0</v>
      </c>
      <c r="I10" s="103">
        <v>1</v>
      </c>
      <c r="J10" s="95">
        <v>0.25</v>
      </c>
      <c r="K10" s="95">
        <f t="shared" si="2"/>
        <v>0.25</v>
      </c>
    </row>
    <row r="11" spans="1:11" ht="20.25" customHeight="1">
      <c r="A11" s="82">
        <v>6</v>
      </c>
      <c r="B11" s="90" t="s">
        <v>29</v>
      </c>
      <c r="C11" s="98"/>
      <c r="D11" s="98">
        <v>1257.7</v>
      </c>
      <c r="E11" s="98">
        <v>46.7</v>
      </c>
      <c r="F11" s="98">
        <v>89.4</v>
      </c>
      <c r="G11" s="122">
        <f t="shared" si="0"/>
        <v>1121.6</v>
      </c>
      <c r="H11" s="104">
        <f t="shared" si="1"/>
        <v>0</v>
      </c>
      <c r="I11" s="103">
        <v>1</v>
      </c>
      <c r="J11" s="95">
        <v>0.25</v>
      </c>
      <c r="K11" s="95">
        <f t="shared" si="2"/>
        <v>0.25</v>
      </c>
    </row>
    <row r="12" spans="1:11" ht="19.5" customHeight="1">
      <c r="A12" s="82">
        <v>7</v>
      </c>
      <c r="B12" s="90" t="s">
        <v>30</v>
      </c>
      <c r="C12" s="98"/>
      <c r="D12" s="98">
        <v>1730.6</v>
      </c>
      <c r="E12" s="98">
        <v>46.7</v>
      </c>
      <c r="F12" s="98">
        <v>132.1</v>
      </c>
      <c r="G12" s="122">
        <f t="shared" si="0"/>
        <v>1551.8</v>
      </c>
      <c r="H12" s="104">
        <f t="shared" si="1"/>
        <v>0</v>
      </c>
      <c r="I12" s="103">
        <v>1</v>
      </c>
      <c r="J12" s="95">
        <v>0.25</v>
      </c>
      <c r="K12" s="95">
        <f t="shared" si="2"/>
        <v>0.25</v>
      </c>
    </row>
    <row r="13" spans="1:11" ht="21" customHeight="1">
      <c r="A13" s="82">
        <v>8</v>
      </c>
      <c r="B13" s="90" t="s">
        <v>31</v>
      </c>
      <c r="C13" s="98"/>
      <c r="D13" s="98">
        <v>4799.8</v>
      </c>
      <c r="E13" s="98">
        <v>859.1</v>
      </c>
      <c r="F13" s="98">
        <v>1160.2</v>
      </c>
      <c r="G13" s="122">
        <f t="shared" si="0"/>
        <v>2780.5</v>
      </c>
      <c r="H13" s="104">
        <f t="shared" si="1"/>
        <v>0</v>
      </c>
      <c r="I13" s="103">
        <v>1</v>
      </c>
      <c r="J13" s="95">
        <v>0.25</v>
      </c>
      <c r="K13" s="95">
        <f t="shared" si="2"/>
        <v>0.25</v>
      </c>
    </row>
    <row r="14" spans="1:11" ht="21" customHeight="1">
      <c r="A14" s="82">
        <v>9</v>
      </c>
      <c r="B14" s="90" t="s">
        <v>32</v>
      </c>
      <c r="C14" s="98"/>
      <c r="D14" s="98">
        <v>1248.6</v>
      </c>
      <c r="E14" s="98">
        <v>46.7</v>
      </c>
      <c r="F14" s="98">
        <v>90.7</v>
      </c>
      <c r="G14" s="122">
        <f t="shared" si="0"/>
        <v>1111.1999999999998</v>
      </c>
      <c r="H14" s="104">
        <f t="shared" si="1"/>
        <v>0</v>
      </c>
      <c r="I14" s="103">
        <v>1</v>
      </c>
      <c r="J14" s="95">
        <v>0.25</v>
      </c>
      <c r="K14" s="95">
        <f t="shared" si="2"/>
        <v>0.25</v>
      </c>
    </row>
    <row r="15" spans="1:11" ht="25.5">
      <c r="A15" s="82">
        <v>10</v>
      </c>
      <c r="B15" s="90" t="s">
        <v>33</v>
      </c>
      <c r="C15" s="98"/>
      <c r="D15" s="98">
        <v>5826.2</v>
      </c>
      <c r="E15" s="98">
        <v>2816.3</v>
      </c>
      <c r="F15" s="98">
        <v>824.9</v>
      </c>
      <c r="G15" s="122">
        <f t="shared" si="0"/>
        <v>2184.9999999999995</v>
      </c>
      <c r="H15" s="104">
        <f t="shared" si="1"/>
        <v>0</v>
      </c>
      <c r="I15" s="103">
        <v>1</v>
      </c>
      <c r="J15" s="95">
        <v>0.25</v>
      </c>
      <c r="K15" s="95">
        <f t="shared" si="2"/>
        <v>0.25</v>
      </c>
    </row>
    <row r="16" spans="1:11" ht="20.25" customHeight="1">
      <c r="A16" s="82">
        <v>11</v>
      </c>
      <c r="B16" s="90" t="s">
        <v>34</v>
      </c>
      <c r="C16" s="98"/>
      <c r="D16" s="98">
        <v>7614.9</v>
      </c>
      <c r="E16" s="98">
        <v>116.6</v>
      </c>
      <c r="F16" s="98">
        <v>7447.2</v>
      </c>
      <c r="G16" s="122">
        <f t="shared" si="0"/>
        <v>51.099999999999454</v>
      </c>
      <c r="H16" s="104">
        <f t="shared" si="1"/>
        <v>0</v>
      </c>
      <c r="I16" s="103">
        <v>1</v>
      </c>
      <c r="J16" s="95">
        <v>0.25</v>
      </c>
      <c r="K16" s="95">
        <f t="shared" si="2"/>
        <v>0.25</v>
      </c>
    </row>
    <row r="17" spans="1:11" ht="23.25" customHeight="1">
      <c r="A17" s="82">
        <v>12</v>
      </c>
      <c r="B17" s="90" t="s">
        <v>35</v>
      </c>
      <c r="C17" s="98"/>
      <c r="D17" s="98">
        <v>3343.2</v>
      </c>
      <c r="E17" s="98">
        <v>116.6</v>
      </c>
      <c r="F17" s="98">
        <v>907.3</v>
      </c>
      <c r="G17" s="122">
        <f t="shared" si="0"/>
        <v>2319.3</v>
      </c>
      <c r="H17" s="104">
        <f t="shared" si="1"/>
        <v>0</v>
      </c>
      <c r="I17" s="103">
        <v>1</v>
      </c>
      <c r="J17" s="95">
        <v>0.25</v>
      </c>
      <c r="K17" s="95">
        <f t="shared" si="2"/>
        <v>0.25</v>
      </c>
    </row>
    <row r="18" spans="1:11" ht="12.75">
      <c r="A18" s="82">
        <v>15</v>
      </c>
      <c r="B18" s="22"/>
      <c r="C18" s="98"/>
      <c r="D18" s="98"/>
      <c r="E18" s="98"/>
      <c r="F18" s="98"/>
      <c r="G18" s="98">
        <f aca="true" t="shared" si="3" ref="G18:G26">D18-E18-F18</f>
        <v>0</v>
      </c>
      <c r="H18" s="104" t="e">
        <f aca="true" t="shared" si="4" ref="H18:H26">C18/G18*100</f>
        <v>#DIV/0!</v>
      </c>
      <c r="I18" s="103"/>
      <c r="J18" s="95">
        <v>0.25</v>
      </c>
      <c r="K18" s="95">
        <f aca="true" t="shared" si="5" ref="K18:K26">I18*J18</f>
        <v>0</v>
      </c>
    </row>
    <row r="19" spans="1:11" ht="12.75">
      <c r="A19" s="82">
        <v>17</v>
      </c>
      <c r="B19" s="22"/>
      <c r="C19" s="98"/>
      <c r="D19" s="98"/>
      <c r="E19" s="98"/>
      <c r="F19" s="98"/>
      <c r="G19" s="98">
        <f t="shared" si="3"/>
        <v>0</v>
      </c>
      <c r="H19" s="104" t="e">
        <f t="shared" si="4"/>
        <v>#DIV/0!</v>
      </c>
      <c r="I19" s="103"/>
      <c r="J19" s="95">
        <v>0.25</v>
      </c>
      <c r="K19" s="95">
        <f t="shared" si="5"/>
        <v>0</v>
      </c>
    </row>
    <row r="20" spans="1:11" ht="12.75">
      <c r="A20" s="82">
        <v>18</v>
      </c>
      <c r="B20" s="22"/>
      <c r="C20" s="98"/>
      <c r="D20" s="98"/>
      <c r="E20" s="98"/>
      <c r="F20" s="98"/>
      <c r="G20" s="98">
        <f t="shared" si="3"/>
        <v>0</v>
      </c>
      <c r="H20" s="104" t="e">
        <f t="shared" si="4"/>
        <v>#DIV/0!</v>
      </c>
      <c r="I20" s="103"/>
      <c r="J20" s="95">
        <v>0.25</v>
      </c>
      <c r="K20" s="95">
        <f t="shared" si="5"/>
        <v>0</v>
      </c>
    </row>
    <row r="21" spans="1:11" ht="12.75">
      <c r="A21" s="82">
        <v>19</v>
      </c>
      <c r="B21" s="22"/>
      <c r="C21" s="98"/>
      <c r="D21" s="98"/>
      <c r="E21" s="98"/>
      <c r="F21" s="98"/>
      <c r="G21" s="98">
        <f t="shared" si="3"/>
        <v>0</v>
      </c>
      <c r="H21" s="104" t="e">
        <f t="shared" si="4"/>
        <v>#DIV/0!</v>
      </c>
      <c r="I21" s="103"/>
      <c r="J21" s="95">
        <v>0.25</v>
      </c>
      <c r="K21" s="95">
        <f t="shared" si="5"/>
        <v>0</v>
      </c>
    </row>
    <row r="22" spans="1:11" ht="12.75">
      <c r="A22" s="82">
        <v>20</v>
      </c>
      <c r="B22" s="22"/>
      <c r="C22" s="98"/>
      <c r="D22" s="98"/>
      <c r="E22" s="98"/>
      <c r="F22" s="98"/>
      <c r="G22" s="98">
        <f t="shared" si="3"/>
        <v>0</v>
      </c>
      <c r="H22" s="104" t="e">
        <f t="shared" si="4"/>
        <v>#DIV/0!</v>
      </c>
      <c r="I22" s="103"/>
      <c r="J22" s="95">
        <v>0.25</v>
      </c>
      <c r="K22" s="95">
        <f t="shared" si="5"/>
        <v>0</v>
      </c>
    </row>
    <row r="23" spans="1:11" ht="12.75">
      <c r="A23" s="82">
        <v>21</v>
      </c>
      <c r="B23" s="22"/>
      <c r="C23" s="98"/>
      <c r="D23" s="98"/>
      <c r="E23" s="98"/>
      <c r="F23" s="98"/>
      <c r="G23" s="98">
        <f t="shared" si="3"/>
        <v>0</v>
      </c>
      <c r="H23" s="104" t="e">
        <f t="shared" si="4"/>
        <v>#DIV/0!</v>
      </c>
      <c r="I23" s="103"/>
      <c r="J23" s="95">
        <v>0.25</v>
      </c>
      <c r="K23" s="95">
        <f t="shared" si="5"/>
        <v>0</v>
      </c>
    </row>
    <row r="24" spans="1:11" ht="12.75">
      <c r="A24" s="82">
        <v>22</v>
      </c>
      <c r="B24" s="22"/>
      <c r="C24" s="96"/>
      <c r="D24" s="101"/>
      <c r="E24" s="101"/>
      <c r="F24" s="101"/>
      <c r="G24" s="98">
        <f t="shared" si="3"/>
        <v>0</v>
      </c>
      <c r="H24" s="104" t="e">
        <f t="shared" si="4"/>
        <v>#DIV/0!</v>
      </c>
      <c r="I24" s="103"/>
      <c r="J24" s="95">
        <v>0.25</v>
      </c>
      <c r="K24" s="95">
        <f t="shared" si="5"/>
        <v>0</v>
      </c>
    </row>
    <row r="25" spans="1:11" ht="12.75">
      <c r="A25" s="82">
        <v>23</v>
      </c>
      <c r="B25" s="22"/>
      <c r="C25" s="96"/>
      <c r="D25" s="101"/>
      <c r="E25" s="101"/>
      <c r="F25" s="101"/>
      <c r="G25" s="98">
        <f t="shared" si="3"/>
        <v>0</v>
      </c>
      <c r="H25" s="104" t="e">
        <f t="shared" si="4"/>
        <v>#DIV/0!</v>
      </c>
      <c r="I25" s="103"/>
      <c r="J25" s="95">
        <v>0.25</v>
      </c>
      <c r="K25" s="95">
        <f t="shared" si="5"/>
        <v>0</v>
      </c>
    </row>
    <row r="26" spans="1:11" ht="12.75">
      <c r="A26" s="82">
        <v>24</v>
      </c>
      <c r="B26" s="22"/>
      <c r="C26" s="96"/>
      <c r="D26" s="101"/>
      <c r="E26" s="101"/>
      <c r="F26" s="101"/>
      <c r="G26" s="98">
        <f t="shared" si="3"/>
        <v>0</v>
      </c>
      <c r="H26" s="104" t="e">
        <f t="shared" si="4"/>
        <v>#DIV/0!</v>
      </c>
      <c r="I26" s="103"/>
      <c r="J26" s="95">
        <v>0.25</v>
      </c>
      <c r="K26" s="95">
        <f t="shared" si="5"/>
        <v>0</v>
      </c>
    </row>
    <row r="27" spans="1:11" ht="12.75">
      <c r="A27" s="174" t="s">
        <v>71</v>
      </c>
      <c r="B27" s="174"/>
      <c r="C27" s="91">
        <f>SUM(C6:C26)</f>
        <v>0</v>
      </c>
      <c r="D27" s="91">
        <f>SUM(D6:D26)</f>
        <v>46343.59999999999</v>
      </c>
      <c r="E27" s="91">
        <f>SUM(E6:E26)</f>
        <v>7389.500000000001</v>
      </c>
      <c r="F27" s="91">
        <f>SUM(F6:F26)</f>
        <v>16472.2</v>
      </c>
      <c r="G27" s="91">
        <f>SUM(G6:G26)</f>
        <v>22481.899999999994</v>
      </c>
      <c r="H27" s="102" t="s">
        <v>41</v>
      </c>
      <c r="I27" s="103" t="s">
        <v>41</v>
      </c>
      <c r="J27" s="95">
        <v>0.25</v>
      </c>
      <c r="K27" s="95" t="s">
        <v>41</v>
      </c>
    </row>
    <row r="28" spans="1:9" s="17" customFormat="1" ht="11.25">
      <c r="A28" s="13"/>
      <c r="B28" s="14"/>
      <c r="C28" s="14"/>
      <c r="D28" s="15"/>
      <c r="E28" s="15"/>
      <c r="F28" s="15"/>
      <c r="G28" s="15"/>
      <c r="H28" s="14"/>
      <c r="I28" s="16"/>
    </row>
    <row r="29" spans="1:9" s="17" customFormat="1" ht="11.25">
      <c r="A29" s="13"/>
      <c r="B29" s="14"/>
      <c r="C29" s="14"/>
      <c r="D29" s="15"/>
      <c r="E29" s="15"/>
      <c r="F29" s="15"/>
      <c r="G29" s="15"/>
      <c r="H29" s="14"/>
      <c r="I29" s="16"/>
    </row>
    <row r="30" spans="1:9" s="17" customFormat="1" ht="11.25">
      <c r="A30" s="13"/>
      <c r="B30" s="14"/>
      <c r="C30" s="14"/>
      <c r="D30" s="15"/>
      <c r="E30" s="15"/>
      <c r="F30" s="15"/>
      <c r="G30" s="15"/>
      <c r="H30" s="14"/>
      <c r="I30" s="16"/>
    </row>
    <row r="31" spans="1:9" s="17" customFormat="1" ht="11.25">
      <c r="A31" s="13"/>
      <c r="B31" s="14"/>
      <c r="C31" s="14"/>
      <c r="D31" s="15"/>
      <c r="E31" s="15"/>
      <c r="F31" s="15"/>
      <c r="G31" s="15"/>
      <c r="H31" s="18"/>
      <c r="I31" s="16"/>
    </row>
    <row r="32" spans="1:9" s="17" customFormat="1" ht="11.25">
      <c r="A32" s="13"/>
      <c r="B32" s="14"/>
      <c r="C32" s="14"/>
      <c r="D32" s="15"/>
      <c r="E32" s="15"/>
      <c r="F32" s="15"/>
      <c r="G32" s="15"/>
      <c r="H32" s="14"/>
      <c r="I32" s="16"/>
    </row>
    <row r="33" spans="1:9" s="17" customFormat="1" ht="11.25">
      <c r="A33" s="13"/>
      <c r="B33" s="14"/>
      <c r="C33" s="14"/>
      <c r="D33" s="15"/>
      <c r="E33" s="15"/>
      <c r="F33" s="15"/>
      <c r="G33" s="15"/>
      <c r="H33" s="14"/>
      <c r="I33" s="16"/>
    </row>
    <row r="34" spans="1:9" s="17" customFormat="1" ht="11.25">
      <c r="A34" s="13"/>
      <c r="B34" s="14"/>
      <c r="C34" s="14"/>
      <c r="D34" s="15"/>
      <c r="E34" s="15"/>
      <c r="F34" s="15"/>
      <c r="G34" s="15"/>
      <c r="H34" s="14"/>
      <c r="I34" s="16"/>
    </row>
    <row r="35" spans="1:9" s="17" customFormat="1" ht="11.25">
      <c r="A35" s="16"/>
      <c r="D35" s="15"/>
      <c r="E35" s="15"/>
      <c r="F35" s="15"/>
      <c r="G35" s="15"/>
      <c r="I35" s="16"/>
    </row>
    <row r="36" spans="1:9" s="17" customFormat="1" ht="11.25">
      <c r="A36" s="16"/>
      <c r="D36" s="15"/>
      <c r="E36" s="15"/>
      <c r="F36" s="15"/>
      <c r="G36" s="15"/>
      <c r="I36" s="16"/>
    </row>
    <row r="37" spans="1:9" s="17" customFormat="1" ht="11.25">
      <c r="A37" s="16"/>
      <c r="D37" s="15"/>
      <c r="E37" s="15"/>
      <c r="F37" s="15"/>
      <c r="G37" s="15"/>
      <c r="I37" s="16"/>
    </row>
    <row r="38" spans="1:9" s="17" customFormat="1" ht="11.25">
      <c r="A38" s="16"/>
      <c r="I38" s="16"/>
    </row>
    <row r="39" spans="1:9" s="17" customFormat="1" ht="11.25">
      <c r="A39" s="16"/>
      <c r="I39" s="16"/>
    </row>
  </sheetData>
  <sheetProtection/>
  <mergeCells count="6">
    <mergeCell ref="A27:B27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6.00390625" style="1" customWidth="1"/>
    <col min="2" max="2" width="34.75390625" style="2" customWidth="1"/>
    <col min="3" max="3" width="17.125" style="2" customWidth="1"/>
    <col min="4" max="4" width="14.12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23.25" customHeight="1">
      <c r="A1" s="181" t="s">
        <v>194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7" ht="11.25">
      <c r="A2" s="3"/>
      <c r="B2" s="4"/>
      <c r="C2" s="4"/>
      <c r="D2" s="4"/>
      <c r="E2" s="4"/>
      <c r="F2" s="4"/>
      <c r="G2" s="4"/>
    </row>
    <row r="3" spans="1:10" ht="133.5" customHeight="1">
      <c r="A3" s="176" t="s">
        <v>42</v>
      </c>
      <c r="B3" s="177" t="s">
        <v>129</v>
      </c>
      <c r="C3" s="20" t="s">
        <v>195</v>
      </c>
      <c r="D3" s="24" t="s">
        <v>276</v>
      </c>
      <c r="E3" s="24" t="s">
        <v>277</v>
      </c>
      <c r="F3" s="21" t="s">
        <v>198</v>
      </c>
      <c r="G3" s="5" t="s">
        <v>57</v>
      </c>
      <c r="H3" s="168" t="s">
        <v>37</v>
      </c>
      <c r="I3" s="168" t="s">
        <v>38</v>
      </c>
      <c r="J3" s="6" t="s">
        <v>39</v>
      </c>
    </row>
    <row r="4" spans="1:10" s="10" customFormat="1" ht="42.75" customHeight="1">
      <c r="A4" s="176"/>
      <c r="B4" s="177"/>
      <c r="C4" s="8" t="s">
        <v>55</v>
      </c>
      <c r="D4" s="8" t="s">
        <v>166</v>
      </c>
      <c r="E4" s="8" t="s">
        <v>196</v>
      </c>
      <c r="F4" s="8" t="s">
        <v>60</v>
      </c>
      <c r="G4" s="8" t="s">
        <v>61</v>
      </c>
      <c r="H4" s="169"/>
      <c r="I4" s="169"/>
      <c r="J4" s="9" t="s">
        <v>62</v>
      </c>
    </row>
    <row r="5" spans="1:10" s="29" customFormat="1" ht="1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6">
        <v>10</v>
      </c>
    </row>
    <row r="6" spans="1:10" ht="12.75">
      <c r="A6" s="82">
        <v>1</v>
      </c>
      <c r="B6" s="90" t="s">
        <v>24</v>
      </c>
      <c r="C6" s="96"/>
      <c r="D6" s="91">
        <v>4204.8</v>
      </c>
      <c r="E6" s="91">
        <v>578.1</v>
      </c>
      <c r="F6" s="91">
        <f>D6+E6</f>
        <v>4782.900000000001</v>
      </c>
      <c r="G6" s="104">
        <f>C6/F6*100</f>
        <v>0</v>
      </c>
      <c r="H6" s="103">
        <v>1</v>
      </c>
      <c r="I6" s="95">
        <v>0.5</v>
      </c>
      <c r="J6" s="95">
        <f aca="true" t="shared" si="0" ref="J6:J17">H6*I6</f>
        <v>0.5</v>
      </c>
    </row>
    <row r="7" spans="1:10" ht="25.5">
      <c r="A7" s="82">
        <v>2</v>
      </c>
      <c r="B7" s="90" t="s">
        <v>25</v>
      </c>
      <c r="C7" s="96"/>
      <c r="D7" s="91">
        <v>229.4</v>
      </c>
      <c r="E7" s="91">
        <v>128.9</v>
      </c>
      <c r="F7" s="91">
        <f aca="true" t="shared" si="1" ref="F7:F17">D7+E7</f>
        <v>358.3</v>
      </c>
      <c r="G7" s="104">
        <f aca="true" t="shared" si="2" ref="G7:G17">C7/F7*100</f>
        <v>0</v>
      </c>
      <c r="H7" s="103">
        <v>1</v>
      </c>
      <c r="I7" s="95">
        <v>0.5</v>
      </c>
      <c r="J7" s="95">
        <f t="shared" si="0"/>
        <v>0.5</v>
      </c>
    </row>
    <row r="8" spans="1:10" ht="12.75">
      <c r="A8" s="82">
        <v>3</v>
      </c>
      <c r="B8" s="90" t="s">
        <v>26</v>
      </c>
      <c r="C8" s="96"/>
      <c r="D8" s="91">
        <v>541.7</v>
      </c>
      <c r="E8" s="91">
        <v>197</v>
      </c>
      <c r="F8" s="91">
        <f t="shared" si="1"/>
        <v>738.7</v>
      </c>
      <c r="G8" s="104">
        <f t="shared" si="2"/>
        <v>0</v>
      </c>
      <c r="H8" s="103">
        <v>1</v>
      </c>
      <c r="I8" s="95">
        <v>0.5</v>
      </c>
      <c r="J8" s="95">
        <f t="shared" si="0"/>
        <v>0.5</v>
      </c>
    </row>
    <row r="9" spans="1:10" ht="12.75">
      <c r="A9" s="82">
        <v>4</v>
      </c>
      <c r="B9" s="90" t="s">
        <v>27</v>
      </c>
      <c r="C9" s="96"/>
      <c r="D9" s="91">
        <v>216.6</v>
      </c>
      <c r="E9" s="91">
        <v>85.9</v>
      </c>
      <c r="F9" s="91">
        <f t="shared" si="1"/>
        <v>302.5</v>
      </c>
      <c r="G9" s="104">
        <f t="shared" si="2"/>
        <v>0</v>
      </c>
      <c r="H9" s="103">
        <v>1</v>
      </c>
      <c r="I9" s="95">
        <v>0.5</v>
      </c>
      <c r="J9" s="95">
        <f t="shared" si="0"/>
        <v>0.5</v>
      </c>
    </row>
    <row r="10" spans="1:10" ht="25.5">
      <c r="A10" s="82">
        <v>5</v>
      </c>
      <c r="B10" s="90" t="s">
        <v>28</v>
      </c>
      <c r="C10" s="96"/>
      <c r="D10" s="91">
        <v>232.8</v>
      </c>
      <c r="E10" s="91">
        <v>87.1</v>
      </c>
      <c r="F10" s="91">
        <f t="shared" si="1"/>
        <v>319.9</v>
      </c>
      <c r="G10" s="104">
        <f t="shared" si="2"/>
        <v>0</v>
      </c>
      <c r="H10" s="103">
        <v>1</v>
      </c>
      <c r="I10" s="95">
        <v>0.5</v>
      </c>
      <c r="J10" s="95">
        <f t="shared" si="0"/>
        <v>0.5</v>
      </c>
    </row>
    <row r="11" spans="1:10" ht="12.75">
      <c r="A11" s="82">
        <v>6</v>
      </c>
      <c r="B11" s="90" t="s">
        <v>29</v>
      </c>
      <c r="C11" s="96"/>
      <c r="D11" s="91">
        <v>290.5</v>
      </c>
      <c r="E11" s="91">
        <v>92.4</v>
      </c>
      <c r="F11" s="91">
        <f t="shared" si="1"/>
        <v>382.9</v>
      </c>
      <c r="G11" s="104">
        <f t="shared" si="2"/>
        <v>0</v>
      </c>
      <c r="H11" s="103">
        <v>1</v>
      </c>
      <c r="I11" s="95">
        <v>0.5</v>
      </c>
      <c r="J11" s="95">
        <f t="shared" si="0"/>
        <v>0.5</v>
      </c>
    </row>
    <row r="12" spans="1:10" ht="12.75">
      <c r="A12" s="82">
        <v>7</v>
      </c>
      <c r="B12" s="90" t="s">
        <v>30</v>
      </c>
      <c r="C12" s="96"/>
      <c r="D12" s="91">
        <v>272.8</v>
      </c>
      <c r="E12" s="91">
        <v>24.8</v>
      </c>
      <c r="F12" s="91">
        <f t="shared" si="1"/>
        <v>297.6</v>
      </c>
      <c r="G12" s="104">
        <f t="shared" si="2"/>
        <v>0</v>
      </c>
      <c r="H12" s="103">
        <v>1</v>
      </c>
      <c r="I12" s="95">
        <v>0.5</v>
      </c>
      <c r="J12" s="95">
        <f t="shared" si="0"/>
        <v>0.5</v>
      </c>
    </row>
    <row r="13" spans="1:10" ht="12.75">
      <c r="A13" s="82">
        <v>8</v>
      </c>
      <c r="B13" s="90" t="s">
        <v>31</v>
      </c>
      <c r="C13" s="96"/>
      <c r="D13" s="91">
        <v>514.7</v>
      </c>
      <c r="E13" s="91">
        <v>188.2</v>
      </c>
      <c r="F13" s="91">
        <f t="shared" si="1"/>
        <v>702.9000000000001</v>
      </c>
      <c r="G13" s="104">
        <f t="shared" si="2"/>
        <v>0</v>
      </c>
      <c r="H13" s="103">
        <v>1</v>
      </c>
      <c r="I13" s="95">
        <v>0.5</v>
      </c>
      <c r="J13" s="95">
        <f t="shared" si="0"/>
        <v>0.5</v>
      </c>
    </row>
    <row r="14" spans="1:10" ht="12.75">
      <c r="A14" s="82">
        <v>9</v>
      </c>
      <c r="B14" s="90" t="s">
        <v>32</v>
      </c>
      <c r="C14" s="96"/>
      <c r="D14" s="91">
        <v>233.5</v>
      </c>
      <c r="E14" s="91">
        <v>11</v>
      </c>
      <c r="F14" s="91">
        <f t="shared" si="1"/>
        <v>244.5</v>
      </c>
      <c r="G14" s="104">
        <f t="shared" si="2"/>
        <v>0</v>
      </c>
      <c r="H14" s="103">
        <v>1</v>
      </c>
      <c r="I14" s="95">
        <v>0.5</v>
      </c>
      <c r="J14" s="95">
        <f t="shared" si="0"/>
        <v>0.5</v>
      </c>
    </row>
    <row r="15" spans="1:10" ht="25.5">
      <c r="A15" s="82">
        <v>10</v>
      </c>
      <c r="B15" s="90" t="s">
        <v>33</v>
      </c>
      <c r="C15" s="96"/>
      <c r="D15" s="91">
        <v>781.1</v>
      </c>
      <c r="E15" s="91">
        <v>204.5</v>
      </c>
      <c r="F15" s="91">
        <f t="shared" si="1"/>
        <v>985.6</v>
      </c>
      <c r="G15" s="104">
        <f t="shared" si="2"/>
        <v>0</v>
      </c>
      <c r="H15" s="103">
        <v>1</v>
      </c>
      <c r="I15" s="95">
        <v>0.5</v>
      </c>
      <c r="J15" s="95">
        <f t="shared" si="0"/>
        <v>0.5</v>
      </c>
    </row>
    <row r="16" spans="1:10" ht="12.75">
      <c r="A16" s="82">
        <v>11</v>
      </c>
      <c r="B16" s="90" t="s">
        <v>34</v>
      </c>
      <c r="C16" s="96"/>
      <c r="D16" s="91">
        <v>473.7</v>
      </c>
      <c r="E16" s="91">
        <v>272.9</v>
      </c>
      <c r="F16" s="91">
        <f t="shared" si="1"/>
        <v>746.5999999999999</v>
      </c>
      <c r="G16" s="104">
        <f t="shared" si="2"/>
        <v>0</v>
      </c>
      <c r="H16" s="103">
        <v>1</v>
      </c>
      <c r="I16" s="95">
        <v>0.5</v>
      </c>
      <c r="J16" s="95">
        <f t="shared" si="0"/>
        <v>0.5</v>
      </c>
    </row>
    <row r="17" spans="1:10" ht="12.75">
      <c r="A17" s="82">
        <v>12</v>
      </c>
      <c r="B17" s="90" t="s">
        <v>35</v>
      </c>
      <c r="C17" s="96"/>
      <c r="D17" s="91">
        <v>545.9</v>
      </c>
      <c r="E17" s="91">
        <v>332.4</v>
      </c>
      <c r="F17" s="91">
        <f t="shared" si="1"/>
        <v>878.3</v>
      </c>
      <c r="G17" s="104">
        <f t="shared" si="2"/>
        <v>0</v>
      </c>
      <c r="H17" s="103">
        <v>1</v>
      </c>
      <c r="I17" s="95">
        <v>0.5</v>
      </c>
      <c r="J17" s="95">
        <f t="shared" si="0"/>
        <v>0.5</v>
      </c>
    </row>
    <row r="18" spans="1:10" ht="12.75">
      <c r="A18" s="82">
        <v>13</v>
      </c>
      <c r="B18" s="90"/>
      <c r="C18" s="96"/>
      <c r="D18" s="98"/>
      <c r="E18" s="98"/>
      <c r="F18" s="98">
        <f aca="true" t="shared" si="3" ref="F18:F29">D18+E18</f>
        <v>0</v>
      </c>
      <c r="G18" s="104" t="e">
        <f aca="true" t="shared" si="4" ref="G18:G29">C18/F18*100</f>
        <v>#DIV/0!</v>
      </c>
      <c r="H18" s="103"/>
      <c r="I18" s="95">
        <v>0.5</v>
      </c>
      <c r="J18" s="95">
        <f aca="true" t="shared" si="5" ref="J18:J29">H18*I18</f>
        <v>0</v>
      </c>
    </row>
    <row r="19" spans="1:10" ht="12.75">
      <c r="A19" s="82">
        <v>14</v>
      </c>
      <c r="B19" s="22"/>
      <c r="C19" s="96"/>
      <c r="D19" s="98"/>
      <c r="E19" s="98"/>
      <c r="F19" s="98">
        <f t="shared" si="3"/>
        <v>0</v>
      </c>
      <c r="G19" s="104" t="e">
        <f t="shared" si="4"/>
        <v>#DIV/0!</v>
      </c>
      <c r="H19" s="103"/>
      <c r="I19" s="95">
        <v>0.5</v>
      </c>
      <c r="J19" s="95">
        <f t="shared" si="5"/>
        <v>0</v>
      </c>
    </row>
    <row r="20" spans="1:10" ht="12.75">
      <c r="A20" s="82">
        <v>15</v>
      </c>
      <c r="B20" s="22"/>
      <c r="C20" s="96"/>
      <c r="D20" s="98"/>
      <c r="E20" s="98"/>
      <c r="F20" s="98">
        <f t="shared" si="3"/>
        <v>0</v>
      </c>
      <c r="G20" s="104" t="e">
        <f t="shared" si="4"/>
        <v>#DIV/0!</v>
      </c>
      <c r="H20" s="103"/>
      <c r="I20" s="95">
        <v>0.5</v>
      </c>
      <c r="J20" s="95">
        <f t="shared" si="5"/>
        <v>0</v>
      </c>
    </row>
    <row r="21" spans="1:10" ht="12.75">
      <c r="A21" s="82">
        <v>16</v>
      </c>
      <c r="B21" s="22"/>
      <c r="C21" s="96"/>
      <c r="D21" s="98"/>
      <c r="E21" s="98"/>
      <c r="F21" s="98">
        <f t="shared" si="3"/>
        <v>0</v>
      </c>
      <c r="G21" s="104" t="e">
        <f t="shared" si="4"/>
        <v>#DIV/0!</v>
      </c>
      <c r="H21" s="103"/>
      <c r="I21" s="95">
        <v>0.5</v>
      </c>
      <c r="J21" s="95">
        <f t="shared" si="5"/>
        <v>0</v>
      </c>
    </row>
    <row r="22" spans="1:10" ht="12.75">
      <c r="A22" s="82">
        <v>17</v>
      </c>
      <c r="B22" s="22"/>
      <c r="C22" s="96"/>
      <c r="D22" s="98"/>
      <c r="E22" s="98"/>
      <c r="F22" s="98">
        <f t="shared" si="3"/>
        <v>0</v>
      </c>
      <c r="G22" s="104" t="e">
        <f t="shared" si="4"/>
        <v>#DIV/0!</v>
      </c>
      <c r="H22" s="103"/>
      <c r="I22" s="95">
        <v>0.5</v>
      </c>
      <c r="J22" s="95">
        <f t="shared" si="5"/>
        <v>0</v>
      </c>
    </row>
    <row r="23" spans="1:10" ht="12.75">
      <c r="A23" s="82">
        <v>18</v>
      </c>
      <c r="B23" s="22"/>
      <c r="C23" s="96"/>
      <c r="D23" s="98"/>
      <c r="E23" s="98"/>
      <c r="F23" s="98">
        <f t="shared" si="3"/>
        <v>0</v>
      </c>
      <c r="G23" s="104" t="e">
        <f t="shared" si="4"/>
        <v>#DIV/0!</v>
      </c>
      <c r="H23" s="103"/>
      <c r="I23" s="95">
        <v>0.5</v>
      </c>
      <c r="J23" s="95">
        <f t="shared" si="5"/>
        <v>0</v>
      </c>
    </row>
    <row r="24" spans="1:10" ht="12.75">
      <c r="A24" s="82">
        <v>19</v>
      </c>
      <c r="B24" s="22"/>
      <c r="C24" s="96"/>
      <c r="D24" s="98"/>
      <c r="E24" s="98"/>
      <c r="F24" s="98">
        <f t="shared" si="3"/>
        <v>0</v>
      </c>
      <c r="G24" s="104" t="e">
        <f t="shared" si="4"/>
        <v>#DIV/0!</v>
      </c>
      <c r="H24" s="103"/>
      <c r="I24" s="95">
        <v>0.5</v>
      </c>
      <c r="J24" s="95">
        <f t="shared" si="5"/>
        <v>0</v>
      </c>
    </row>
    <row r="25" spans="1:10" ht="12.75">
      <c r="A25" s="82">
        <v>20</v>
      </c>
      <c r="B25" s="22"/>
      <c r="C25" s="96"/>
      <c r="D25" s="98"/>
      <c r="E25" s="98"/>
      <c r="F25" s="98">
        <f t="shared" si="3"/>
        <v>0</v>
      </c>
      <c r="G25" s="104" t="e">
        <f t="shared" si="4"/>
        <v>#DIV/0!</v>
      </c>
      <c r="H25" s="103"/>
      <c r="I25" s="95">
        <v>0.5</v>
      </c>
      <c r="J25" s="95">
        <f t="shared" si="5"/>
        <v>0</v>
      </c>
    </row>
    <row r="26" spans="1:10" ht="12.75">
      <c r="A26" s="82">
        <v>21</v>
      </c>
      <c r="B26" s="22"/>
      <c r="C26" s="96"/>
      <c r="D26" s="98"/>
      <c r="E26" s="98"/>
      <c r="F26" s="98">
        <f t="shared" si="3"/>
        <v>0</v>
      </c>
      <c r="G26" s="104" t="e">
        <f t="shared" si="4"/>
        <v>#DIV/0!</v>
      </c>
      <c r="H26" s="103"/>
      <c r="I26" s="95">
        <v>0.5</v>
      </c>
      <c r="J26" s="95">
        <f t="shared" si="5"/>
        <v>0</v>
      </c>
    </row>
    <row r="27" spans="1:10" s="27" customFormat="1" ht="12.75">
      <c r="A27" s="105">
        <v>22</v>
      </c>
      <c r="B27" s="106"/>
      <c r="C27" s="107"/>
      <c r="D27" s="108"/>
      <c r="E27" s="108"/>
      <c r="F27" s="98">
        <f t="shared" si="3"/>
        <v>0</v>
      </c>
      <c r="G27" s="104" t="e">
        <f t="shared" si="4"/>
        <v>#DIV/0!</v>
      </c>
      <c r="H27" s="103"/>
      <c r="I27" s="95">
        <v>0.5</v>
      </c>
      <c r="J27" s="95">
        <f t="shared" si="5"/>
        <v>0</v>
      </c>
    </row>
    <row r="28" spans="1:10" ht="12.75">
      <c r="A28" s="82">
        <v>23</v>
      </c>
      <c r="B28" s="22"/>
      <c r="C28" s="96"/>
      <c r="D28" s="101"/>
      <c r="E28" s="101"/>
      <c r="F28" s="98">
        <f t="shared" si="3"/>
        <v>0</v>
      </c>
      <c r="G28" s="104" t="e">
        <f t="shared" si="4"/>
        <v>#DIV/0!</v>
      </c>
      <c r="H28" s="103"/>
      <c r="I28" s="95">
        <v>0.5</v>
      </c>
      <c r="J28" s="95">
        <f t="shared" si="5"/>
        <v>0</v>
      </c>
    </row>
    <row r="29" spans="1:10" ht="12.75">
      <c r="A29" s="82">
        <v>24</v>
      </c>
      <c r="B29" s="22"/>
      <c r="C29" s="96"/>
      <c r="D29" s="101"/>
      <c r="E29" s="101"/>
      <c r="F29" s="98">
        <f t="shared" si="3"/>
        <v>0</v>
      </c>
      <c r="G29" s="104" t="e">
        <f t="shared" si="4"/>
        <v>#DIV/0!</v>
      </c>
      <c r="H29" s="103"/>
      <c r="I29" s="95">
        <v>0.5</v>
      </c>
      <c r="J29" s="95">
        <f t="shared" si="5"/>
        <v>0</v>
      </c>
    </row>
    <row r="30" spans="1:10" ht="12.75">
      <c r="A30" s="174" t="s">
        <v>71</v>
      </c>
      <c r="B30" s="174"/>
      <c r="C30" s="91">
        <f>SUM(C6:C29)</f>
        <v>0</v>
      </c>
      <c r="D30" s="91">
        <f>SUM(D6:D29)</f>
        <v>8537.5</v>
      </c>
      <c r="E30" s="91">
        <f>SUM(E6:E29)</f>
        <v>2203.2000000000003</v>
      </c>
      <c r="F30" s="91">
        <f>SUM(F6:F29)</f>
        <v>10740.7</v>
      </c>
      <c r="G30" s="102" t="s">
        <v>41</v>
      </c>
      <c r="H30" s="103" t="s">
        <v>41</v>
      </c>
      <c r="I30" s="95">
        <v>0.5</v>
      </c>
      <c r="J30" s="95" t="s">
        <v>41</v>
      </c>
    </row>
    <row r="31" spans="1:8" s="17" customFormat="1" ht="11.25">
      <c r="A31" s="13"/>
      <c r="B31" s="14"/>
      <c r="C31" s="14"/>
      <c r="D31" s="15"/>
      <c r="E31" s="15"/>
      <c r="F31" s="15"/>
      <c r="G31" s="14"/>
      <c r="H31" s="16"/>
    </row>
    <row r="32" spans="1:8" s="17" customFormat="1" ht="11.25">
      <c r="A32" s="13"/>
      <c r="B32" s="14"/>
      <c r="C32" s="14"/>
      <c r="D32" s="15"/>
      <c r="E32" s="15"/>
      <c r="F32" s="15"/>
      <c r="G32" s="14"/>
      <c r="H32" s="16"/>
    </row>
    <row r="33" spans="1:8" s="17" customFormat="1" ht="11.25">
      <c r="A33" s="13"/>
      <c r="B33" s="14"/>
      <c r="C33" s="14"/>
      <c r="D33" s="15"/>
      <c r="E33" s="15"/>
      <c r="F33" s="15"/>
      <c r="G33" s="14"/>
      <c r="H33" s="16"/>
    </row>
    <row r="34" spans="1:8" s="17" customFormat="1" ht="11.25">
      <c r="A34" s="13"/>
      <c r="B34" s="14"/>
      <c r="C34" s="14"/>
      <c r="D34" s="15"/>
      <c r="E34" s="15"/>
      <c r="F34" s="15"/>
      <c r="G34" s="18"/>
      <c r="H34" s="16"/>
    </row>
    <row r="35" spans="1:8" s="17" customFormat="1" ht="11.25">
      <c r="A35" s="13"/>
      <c r="B35" s="14"/>
      <c r="C35" s="14"/>
      <c r="D35" s="15"/>
      <c r="E35" s="15"/>
      <c r="F35" s="15"/>
      <c r="G35" s="14"/>
      <c r="H35" s="16"/>
    </row>
    <row r="36" spans="1:8" s="17" customFormat="1" ht="11.25">
      <c r="A36" s="13"/>
      <c r="B36" s="14"/>
      <c r="C36" s="14"/>
      <c r="D36" s="15"/>
      <c r="E36" s="15"/>
      <c r="F36" s="15"/>
      <c r="G36" s="14"/>
      <c r="H36" s="16"/>
    </row>
    <row r="37" spans="1:8" s="17" customFormat="1" ht="11.25">
      <c r="A37" s="13"/>
      <c r="B37" s="14"/>
      <c r="C37" s="14"/>
      <c r="D37" s="15"/>
      <c r="E37" s="15"/>
      <c r="F37" s="15"/>
      <c r="G37" s="14"/>
      <c r="H37" s="16"/>
    </row>
    <row r="38" spans="1:8" s="17" customFormat="1" ht="11.25">
      <c r="A38" s="16"/>
      <c r="D38" s="15"/>
      <c r="E38" s="15"/>
      <c r="F38" s="15"/>
      <c r="H38" s="16"/>
    </row>
    <row r="39" spans="1:8" s="17" customFormat="1" ht="11.25">
      <c r="A39" s="16"/>
      <c r="D39" s="15"/>
      <c r="E39" s="15"/>
      <c r="F39" s="15"/>
      <c r="H39" s="16"/>
    </row>
    <row r="40" spans="1:8" s="17" customFormat="1" ht="11.25">
      <c r="A40" s="16"/>
      <c r="D40" s="15"/>
      <c r="E40" s="15"/>
      <c r="F40" s="15"/>
      <c r="H40" s="16"/>
    </row>
    <row r="41" spans="1:8" s="17" customFormat="1" ht="11.25">
      <c r="A41" s="16"/>
      <c r="H41" s="16"/>
    </row>
    <row r="42" spans="1:8" s="17" customFormat="1" ht="11.25">
      <c r="A42" s="16"/>
      <c r="H42" s="16"/>
    </row>
  </sheetData>
  <sheetProtection/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zoomScalePageLayoutView="0" workbookViewId="0" topLeftCell="D4">
      <selection activeCell="G7" sqref="G7:G18"/>
    </sheetView>
  </sheetViews>
  <sheetFormatPr defaultColWidth="9.00390625" defaultRowHeight="12.75"/>
  <cols>
    <col min="1" max="1" width="5.875" style="1" customWidth="1"/>
    <col min="2" max="2" width="35.75390625" style="2" customWidth="1"/>
    <col min="3" max="3" width="19.375" style="2" customWidth="1"/>
    <col min="4" max="4" width="19.625" style="2" customWidth="1"/>
    <col min="5" max="5" width="11.75390625" style="2" customWidth="1"/>
    <col min="6" max="6" width="16.875" style="2" customWidth="1"/>
    <col min="7" max="7" width="20.75390625" style="2" customWidth="1"/>
    <col min="8" max="8" width="19.375" style="44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182" t="s">
        <v>199</v>
      </c>
      <c r="D2" s="182"/>
      <c r="E2" s="182"/>
      <c r="F2" s="182"/>
      <c r="G2" s="182"/>
      <c r="H2" s="182"/>
      <c r="I2" s="182"/>
      <c r="J2" s="182"/>
      <c r="K2" s="182"/>
      <c r="L2" s="4"/>
      <c r="M2" s="4"/>
      <c r="N2" s="4"/>
      <c r="O2" s="4"/>
      <c r="P2" s="4"/>
      <c r="Q2" s="4"/>
    </row>
    <row r="3" spans="1:17" ht="13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"/>
      <c r="M3" s="4"/>
      <c r="N3" s="4"/>
      <c r="O3" s="4"/>
      <c r="P3" s="4"/>
      <c r="Q3" s="4"/>
    </row>
    <row r="4" spans="1:20" ht="147" customHeight="1">
      <c r="A4" s="176" t="s">
        <v>42</v>
      </c>
      <c r="B4" s="177" t="s">
        <v>129</v>
      </c>
      <c r="C4" s="5" t="s">
        <v>371</v>
      </c>
      <c r="D4" s="5" t="s">
        <v>278</v>
      </c>
      <c r="E4" s="24" t="s">
        <v>64</v>
      </c>
      <c r="F4" s="24" t="s">
        <v>279</v>
      </c>
      <c r="G4" s="24" t="s">
        <v>280</v>
      </c>
      <c r="H4" s="45" t="s">
        <v>200</v>
      </c>
      <c r="I4" s="24" t="s">
        <v>281</v>
      </c>
      <c r="J4" s="24" t="s">
        <v>282</v>
      </c>
      <c r="K4" s="5" t="s">
        <v>283</v>
      </c>
      <c r="L4" s="6" t="s">
        <v>201</v>
      </c>
      <c r="M4" s="24" t="s">
        <v>284</v>
      </c>
      <c r="N4" s="24" t="s">
        <v>285</v>
      </c>
      <c r="O4" s="24" t="s">
        <v>286</v>
      </c>
      <c r="P4" s="21" t="s">
        <v>202</v>
      </c>
      <c r="Q4" s="5" t="s">
        <v>92</v>
      </c>
      <c r="R4" s="168" t="s">
        <v>37</v>
      </c>
      <c r="S4" s="168" t="s">
        <v>43</v>
      </c>
      <c r="T4" s="6" t="s">
        <v>39</v>
      </c>
    </row>
    <row r="5" spans="1:20" s="10" customFormat="1" ht="45.75" customHeight="1">
      <c r="A5" s="176"/>
      <c r="B5" s="177"/>
      <c r="C5" s="5" t="s">
        <v>63</v>
      </c>
      <c r="D5" s="5" t="s">
        <v>63</v>
      </c>
      <c r="E5" s="8" t="s">
        <v>65</v>
      </c>
      <c r="F5" s="8" t="s">
        <v>59</v>
      </c>
      <c r="G5" s="8" t="s">
        <v>137</v>
      </c>
      <c r="H5" s="46" t="s">
        <v>87</v>
      </c>
      <c r="I5" s="8" t="s">
        <v>59</v>
      </c>
      <c r="J5" s="8" t="s">
        <v>136</v>
      </c>
      <c r="K5" s="8" t="s">
        <v>89</v>
      </c>
      <c r="L5" s="8" t="s">
        <v>90</v>
      </c>
      <c r="M5" s="8" t="s">
        <v>59</v>
      </c>
      <c r="N5" s="8" t="s">
        <v>59</v>
      </c>
      <c r="O5" s="8" t="s">
        <v>59</v>
      </c>
      <c r="P5" s="8" t="s">
        <v>91</v>
      </c>
      <c r="Q5" s="8" t="s">
        <v>93</v>
      </c>
      <c r="R5" s="169"/>
      <c r="S5" s="169"/>
      <c r="T5" s="9" t="s">
        <v>68</v>
      </c>
    </row>
    <row r="6" spans="1:20" s="10" customFormat="1" ht="13.5" customHeight="1">
      <c r="A6" s="28">
        <v>1</v>
      </c>
      <c r="B6" s="28">
        <v>2</v>
      </c>
      <c r="C6" s="28">
        <v>3</v>
      </c>
      <c r="D6" s="28">
        <v>4</v>
      </c>
      <c r="E6" s="8">
        <v>5</v>
      </c>
      <c r="F6" s="8">
        <v>6</v>
      </c>
      <c r="G6" s="8">
        <v>7</v>
      </c>
      <c r="H6" s="46" t="s">
        <v>88</v>
      </c>
      <c r="I6" s="8">
        <v>9</v>
      </c>
      <c r="J6" s="8">
        <v>10</v>
      </c>
      <c r="K6" s="8">
        <v>11</v>
      </c>
      <c r="L6" s="8">
        <v>12</v>
      </c>
      <c r="M6" s="28">
        <v>13</v>
      </c>
      <c r="N6" s="28">
        <v>14</v>
      </c>
      <c r="O6" s="28">
        <v>15</v>
      </c>
      <c r="P6" s="28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2.75">
      <c r="A7" s="82">
        <v>1</v>
      </c>
      <c r="B7" s="90" t="s">
        <v>24</v>
      </c>
      <c r="C7" s="91"/>
      <c r="D7" s="91"/>
      <c r="E7" s="98">
        <f>D7-C7</f>
        <v>0</v>
      </c>
      <c r="F7" s="98">
        <v>11460.1</v>
      </c>
      <c r="G7" s="98">
        <v>5445.9</v>
      </c>
      <c r="H7" s="108">
        <f>F7-G7</f>
        <v>6014.200000000001</v>
      </c>
      <c r="I7" s="98">
        <v>1934.2</v>
      </c>
      <c r="J7" s="98">
        <v>1507.9</v>
      </c>
      <c r="K7" s="98">
        <f>I7-J7</f>
        <v>426.29999999999995</v>
      </c>
      <c r="L7" s="96">
        <f>H7-K7</f>
        <v>5587.900000000001</v>
      </c>
      <c r="M7" s="98">
        <v>10024.8</v>
      </c>
      <c r="N7" s="98">
        <v>1601.6</v>
      </c>
      <c r="O7" s="98">
        <v>3844.2</v>
      </c>
      <c r="P7" s="98">
        <f>M7-N7-O7</f>
        <v>4578.999999999999</v>
      </c>
      <c r="Q7" s="102">
        <f>L7/P7*100</f>
        <v>122.03319502074692</v>
      </c>
      <c r="R7" s="103">
        <v>1</v>
      </c>
      <c r="S7" s="95">
        <v>0.75</v>
      </c>
      <c r="T7" s="95">
        <f aca="true" t="shared" si="0" ref="T7:T18">R7*S7</f>
        <v>0.75</v>
      </c>
    </row>
    <row r="8" spans="1:20" ht="12.75">
      <c r="A8" s="82">
        <v>2</v>
      </c>
      <c r="B8" s="90" t="s">
        <v>25</v>
      </c>
      <c r="C8" s="91"/>
      <c r="D8" s="91"/>
      <c r="E8" s="98">
        <f aca="true" t="shared" si="1" ref="E8:E18">D8-C8</f>
        <v>0</v>
      </c>
      <c r="F8" s="98">
        <v>2643.3</v>
      </c>
      <c r="G8" s="98">
        <v>1192.9</v>
      </c>
      <c r="H8" s="108">
        <f aca="true" t="shared" si="2" ref="H8:H18">F8-G8</f>
        <v>1450.4</v>
      </c>
      <c r="I8" s="98">
        <v>771.1</v>
      </c>
      <c r="J8" s="98">
        <v>742.5</v>
      </c>
      <c r="K8" s="98">
        <f aca="true" t="shared" si="3" ref="K8:K18">I8-J8</f>
        <v>28.600000000000023</v>
      </c>
      <c r="L8" s="96">
        <f aca="true" t="shared" si="4" ref="L8:L31">H8-K8</f>
        <v>1421.8000000000002</v>
      </c>
      <c r="M8" s="98">
        <v>2473.8</v>
      </c>
      <c r="N8" s="98">
        <v>789.1</v>
      </c>
      <c r="O8" s="98">
        <v>403.8</v>
      </c>
      <c r="P8" s="98">
        <f aca="true" t="shared" si="5" ref="P8:P18">M8-N8-O8</f>
        <v>1280.9000000000003</v>
      </c>
      <c r="Q8" s="102">
        <f aca="true" t="shared" si="6" ref="Q8:Q18">L8/P8*100</f>
        <v>111.00007807010695</v>
      </c>
      <c r="R8" s="103">
        <v>1</v>
      </c>
      <c r="S8" s="95">
        <v>0.75</v>
      </c>
      <c r="T8" s="95">
        <f t="shared" si="0"/>
        <v>0.75</v>
      </c>
    </row>
    <row r="9" spans="1:20" ht="12.75">
      <c r="A9" s="82">
        <v>3</v>
      </c>
      <c r="B9" s="90" t="s">
        <v>26</v>
      </c>
      <c r="C9" s="91"/>
      <c r="D9" s="91"/>
      <c r="E9" s="98">
        <f t="shared" si="1"/>
        <v>0</v>
      </c>
      <c r="F9" s="98">
        <v>3541</v>
      </c>
      <c r="G9" s="98">
        <v>672.7</v>
      </c>
      <c r="H9" s="108">
        <f t="shared" si="2"/>
        <v>2868.3</v>
      </c>
      <c r="I9" s="98">
        <v>100</v>
      </c>
      <c r="J9" s="98"/>
      <c r="K9" s="98">
        <f t="shared" si="3"/>
        <v>100</v>
      </c>
      <c r="L9" s="96">
        <f t="shared" si="4"/>
        <v>2768.3</v>
      </c>
      <c r="M9" s="98">
        <v>3490.8</v>
      </c>
      <c r="N9" s="98">
        <v>116.6</v>
      </c>
      <c r="O9" s="98">
        <v>556.1</v>
      </c>
      <c r="P9" s="98">
        <f t="shared" si="5"/>
        <v>2818.1000000000004</v>
      </c>
      <c r="Q9" s="102">
        <f t="shared" si="6"/>
        <v>98.23285192150739</v>
      </c>
      <c r="R9" s="103">
        <v>1</v>
      </c>
      <c r="S9" s="95">
        <v>0.75</v>
      </c>
      <c r="T9" s="95">
        <f t="shared" si="0"/>
        <v>0.75</v>
      </c>
    </row>
    <row r="10" spans="1:20" ht="12.75">
      <c r="A10" s="82">
        <v>4</v>
      </c>
      <c r="B10" s="90" t="s">
        <v>27</v>
      </c>
      <c r="C10" s="91"/>
      <c r="D10" s="91"/>
      <c r="E10" s="98">
        <f t="shared" si="1"/>
        <v>0</v>
      </c>
      <c r="F10" s="98">
        <v>2588.3</v>
      </c>
      <c r="G10" s="98">
        <v>1295.9</v>
      </c>
      <c r="H10" s="108">
        <f t="shared" si="2"/>
        <v>1292.4</v>
      </c>
      <c r="I10" s="98">
        <v>755.5</v>
      </c>
      <c r="J10" s="98">
        <v>742.5</v>
      </c>
      <c r="K10" s="98">
        <f t="shared" si="3"/>
        <v>13</v>
      </c>
      <c r="L10" s="96">
        <f t="shared" si="4"/>
        <v>1279.4</v>
      </c>
      <c r="M10" s="98">
        <v>2463.2</v>
      </c>
      <c r="N10" s="98">
        <v>789.1</v>
      </c>
      <c r="O10" s="98">
        <v>506.7</v>
      </c>
      <c r="P10" s="98">
        <f t="shared" si="5"/>
        <v>1167.3999999999999</v>
      </c>
      <c r="Q10" s="102">
        <f t="shared" si="6"/>
        <v>109.59396950488266</v>
      </c>
      <c r="R10" s="103">
        <v>1</v>
      </c>
      <c r="S10" s="95">
        <v>0.75</v>
      </c>
      <c r="T10" s="95">
        <f t="shared" si="0"/>
        <v>0.75</v>
      </c>
    </row>
    <row r="11" spans="1:20" ht="25.5">
      <c r="A11" s="82">
        <v>5</v>
      </c>
      <c r="B11" s="90" t="s">
        <v>28</v>
      </c>
      <c r="C11" s="91"/>
      <c r="D11" s="91"/>
      <c r="E11" s="98">
        <f t="shared" si="1"/>
        <v>0</v>
      </c>
      <c r="F11" s="98">
        <v>1820.8</v>
      </c>
      <c r="G11" s="98">
        <v>556.2</v>
      </c>
      <c r="H11" s="108">
        <f t="shared" si="2"/>
        <v>1264.6</v>
      </c>
      <c r="I11" s="98"/>
      <c r="J11" s="98"/>
      <c r="K11" s="98">
        <f t="shared" si="3"/>
        <v>0</v>
      </c>
      <c r="L11" s="96">
        <f t="shared" si="4"/>
        <v>1264.6</v>
      </c>
      <c r="M11" s="98">
        <v>1800.7</v>
      </c>
      <c r="N11" s="98">
        <v>46.7</v>
      </c>
      <c r="O11" s="98">
        <v>509.6</v>
      </c>
      <c r="P11" s="98">
        <f t="shared" si="5"/>
        <v>1244.4</v>
      </c>
      <c r="Q11" s="102">
        <f t="shared" si="6"/>
        <v>101.62327225972354</v>
      </c>
      <c r="R11" s="103">
        <v>1</v>
      </c>
      <c r="S11" s="95">
        <v>0.75</v>
      </c>
      <c r="T11" s="95">
        <f t="shared" si="0"/>
        <v>0.75</v>
      </c>
    </row>
    <row r="12" spans="1:20" ht="12.75">
      <c r="A12" s="82">
        <v>6</v>
      </c>
      <c r="B12" s="90" t="s">
        <v>29</v>
      </c>
      <c r="C12" s="91"/>
      <c r="D12" s="91"/>
      <c r="E12" s="98">
        <f t="shared" si="1"/>
        <v>0</v>
      </c>
      <c r="F12" s="98">
        <v>1340.8</v>
      </c>
      <c r="G12" s="98">
        <v>136.1</v>
      </c>
      <c r="H12" s="108">
        <f t="shared" si="2"/>
        <v>1204.7</v>
      </c>
      <c r="I12" s="98">
        <v>56</v>
      </c>
      <c r="J12" s="98"/>
      <c r="K12" s="98">
        <f t="shared" si="3"/>
        <v>56</v>
      </c>
      <c r="L12" s="96">
        <f t="shared" si="4"/>
        <v>1148.7</v>
      </c>
      <c r="M12" s="98">
        <v>1237.7</v>
      </c>
      <c r="N12" s="98">
        <v>46.7</v>
      </c>
      <c r="O12" s="98">
        <v>89.4</v>
      </c>
      <c r="P12" s="98">
        <f t="shared" si="5"/>
        <v>1101.6</v>
      </c>
      <c r="Q12" s="102">
        <f t="shared" si="6"/>
        <v>104.27559912854032</v>
      </c>
      <c r="R12" s="103">
        <v>1</v>
      </c>
      <c r="S12" s="95">
        <v>0.75</v>
      </c>
      <c r="T12" s="95">
        <f t="shared" si="0"/>
        <v>0.75</v>
      </c>
    </row>
    <row r="13" spans="1:20" ht="12.75">
      <c r="A13" s="82">
        <v>7</v>
      </c>
      <c r="B13" s="90" t="s">
        <v>30</v>
      </c>
      <c r="C13" s="91"/>
      <c r="D13" s="91"/>
      <c r="E13" s="98">
        <f t="shared" si="1"/>
        <v>0</v>
      </c>
      <c r="F13" s="98">
        <v>1760.2</v>
      </c>
      <c r="G13" s="98">
        <v>178.8</v>
      </c>
      <c r="H13" s="108">
        <f t="shared" si="2"/>
        <v>1581.4</v>
      </c>
      <c r="I13" s="98">
        <v>8.4</v>
      </c>
      <c r="J13" s="98"/>
      <c r="K13" s="98">
        <f t="shared" si="3"/>
        <v>8.4</v>
      </c>
      <c r="L13" s="96">
        <f t="shared" si="4"/>
        <v>1573</v>
      </c>
      <c r="M13" s="98">
        <v>1703.4</v>
      </c>
      <c r="N13" s="98">
        <v>46.7</v>
      </c>
      <c r="O13" s="98">
        <v>132.1</v>
      </c>
      <c r="P13" s="98">
        <f t="shared" si="5"/>
        <v>1524.6000000000001</v>
      </c>
      <c r="Q13" s="102">
        <f t="shared" si="6"/>
        <v>103.17460317460316</v>
      </c>
      <c r="R13" s="103">
        <v>1</v>
      </c>
      <c r="S13" s="95">
        <v>0.75</v>
      </c>
      <c r="T13" s="95">
        <f t="shared" si="0"/>
        <v>0.75</v>
      </c>
    </row>
    <row r="14" spans="1:20" ht="12.75">
      <c r="A14" s="82">
        <v>8</v>
      </c>
      <c r="B14" s="90" t="s">
        <v>31</v>
      </c>
      <c r="C14" s="91"/>
      <c r="D14" s="91"/>
      <c r="E14" s="98">
        <f t="shared" si="1"/>
        <v>0</v>
      </c>
      <c r="F14" s="98">
        <v>4916.1</v>
      </c>
      <c r="G14" s="98">
        <v>2019.3</v>
      </c>
      <c r="H14" s="108">
        <f t="shared" si="2"/>
        <v>2896.8</v>
      </c>
      <c r="I14" s="98">
        <v>750.7</v>
      </c>
      <c r="J14" s="98">
        <v>750.7</v>
      </c>
      <c r="K14" s="98">
        <f t="shared" si="3"/>
        <v>0</v>
      </c>
      <c r="L14" s="96">
        <f t="shared" si="4"/>
        <v>2896.8</v>
      </c>
      <c r="M14" s="98">
        <v>4780.4</v>
      </c>
      <c r="N14" s="98">
        <v>859.1</v>
      </c>
      <c r="O14" s="98">
        <v>1160.3</v>
      </c>
      <c r="P14" s="98">
        <f t="shared" si="5"/>
        <v>2761</v>
      </c>
      <c r="Q14" s="102">
        <f t="shared" si="6"/>
        <v>104.91850778703369</v>
      </c>
      <c r="R14" s="103">
        <v>1</v>
      </c>
      <c r="S14" s="95">
        <v>0.75</v>
      </c>
      <c r="T14" s="95">
        <f t="shared" si="0"/>
        <v>0.75</v>
      </c>
    </row>
    <row r="15" spans="1:20" ht="12.75">
      <c r="A15" s="82">
        <v>9</v>
      </c>
      <c r="B15" s="90" t="s">
        <v>32</v>
      </c>
      <c r="C15" s="91"/>
      <c r="D15" s="91"/>
      <c r="E15" s="98">
        <f t="shared" si="1"/>
        <v>0</v>
      </c>
      <c r="F15" s="98">
        <v>1254.7</v>
      </c>
      <c r="G15" s="98">
        <v>137.3</v>
      </c>
      <c r="H15" s="108">
        <f t="shared" si="2"/>
        <v>1117.4</v>
      </c>
      <c r="I15" s="98">
        <v>15.8</v>
      </c>
      <c r="J15" s="98"/>
      <c r="K15" s="98">
        <f t="shared" si="3"/>
        <v>15.8</v>
      </c>
      <c r="L15" s="96">
        <f t="shared" si="4"/>
        <v>1101.6000000000001</v>
      </c>
      <c r="M15" s="98">
        <v>1240.5</v>
      </c>
      <c r="N15" s="98">
        <v>46.7</v>
      </c>
      <c r="O15" s="98">
        <v>90.7</v>
      </c>
      <c r="P15" s="98">
        <f t="shared" si="5"/>
        <v>1103.1</v>
      </c>
      <c r="Q15" s="102">
        <f t="shared" si="6"/>
        <v>99.86401958118033</v>
      </c>
      <c r="R15" s="103">
        <v>1</v>
      </c>
      <c r="S15" s="95">
        <v>0.75</v>
      </c>
      <c r="T15" s="95">
        <f t="shared" si="0"/>
        <v>0.75</v>
      </c>
    </row>
    <row r="16" spans="1:20" ht="25.5">
      <c r="A16" s="82">
        <v>10</v>
      </c>
      <c r="B16" s="90" t="s">
        <v>33</v>
      </c>
      <c r="C16" s="91"/>
      <c r="D16" s="91"/>
      <c r="E16" s="98">
        <f t="shared" si="1"/>
        <v>0</v>
      </c>
      <c r="F16" s="98">
        <v>5816.3</v>
      </c>
      <c r="G16" s="98">
        <v>3643.7</v>
      </c>
      <c r="H16" s="108">
        <f t="shared" si="2"/>
        <v>2172.6000000000004</v>
      </c>
      <c r="I16" s="98">
        <v>2709.1</v>
      </c>
      <c r="J16" s="98">
        <v>2702.1</v>
      </c>
      <c r="K16" s="98">
        <f t="shared" si="3"/>
        <v>7</v>
      </c>
      <c r="L16" s="96">
        <f t="shared" si="4"/>
        <v>2165.6000000000004</v>
      </c>
      <c r="M16" s="98">
        <v>5790.1</v>
      </c>
      <c r="N16" s="98">
        <v>2818.8</v>
      </c>
      <c r="O16" s="98">
        <v>824.9</v>
      </c>
      <c r="P16" s="98">
        <f t="shared" si="5"/>
        <v>2146.4</v>
      </c>
      <c r="Q16" s="102">
        <f t="shared" si="6"/>
        <v>100.8945210585166</v>
      </c>
      <c r="R16" s="103">
        <v>1</v>
      </c>
      <c r="S16" s="95">
        <v>0.75</v>
      </c>
      <c r="T16" s="95">
        <f t="shared" si="0"/>
        <v>0.75</v>
      </c>
    </row>
    <row r="17" spans="1:20" ht="12.75">
      <c r="A17" s="82">
        <v>11</v>
      </c>
      <c r="B17" s="90" t="s">
        <v>34</v>
      </c>
      <c r="C17" s="91"/>
      <c r="D17" s="91"/>
      <c r="E17" s="98">
        <f t="shared" si="1"/>
        <v>0</v>
      </c>
      <c r="F17" s="98">
        <v>13973.2</v>
      </c>
      <c r="G17" s="98">
        <v>7563.7</v>
      </c>
      <c r="H17" s="108">
        <f t="shared" si="2"/>
        <v>6409.500000000001</v>
      </c>
      <c r="I17" s="98">
        <v>8314.3</v>
      </c>
      <c r="J17" s="98">
        <v>7982.9</v>
      </c>
      <c r="K17" s="98">
        <f t="shared" si="3"/>
        <v>331.39999999999964</v>
      </c>
      <c r="L17" s="96">
        <f t="shared" si="4"/>
        <v>6078.100000000001</v>
      </c>
      <c r="M17" s="98">
        <v>7613.5</v>
      </c>
      <c r="N17" s="98">
        <v>116.6</v>
      </c>
      <c r="O17" s="98">
        <v>7447.2</v>
      </c>
      <c r="P17" s="98">
        <f t="shared" si="5"/>
        <v>49.69999999999982</v>
      </c>
      <c r="Q17" s="102">
        <f t="shared" si="6"/>
        <v>12229.57746478878</v>
      </c>
      <c r="R17" s="103">
        <v>1</v>
      </c>
      <c r="S17" s="95">
        <v>0.75</v>
      </c>
      <c r="T17" s="95">
        <f t="shared" si="0"/>
        <v>0.75</v>
      </c>
    </row>
    <row r="18" spans="1:20" ht="12.75">
      <c r="A18" s="82">
        <v>12</v>
      </c>
      <c r="B18" s="90" t="s">
        <v>35</v>
      </c>
      <c r="C18" s="91"/>
      <c r="D18" s="91"/>
      <c r="E18" s="98">
        <f t="shared" si="1"/>
        <v>0</v>
      </c>
      <c r="F18" s="98">
        <v>3804.3</v>
      </c>
      <c r="G18" s="98">
        <v>1023.8</v>
      </c>
      <c r="H18" s="108">
        <f t="shared" si="2"/>
        <v>2780.5</v>
      </c>
      <c r="I18" s="98">
        <v>99.8</v>
      </c>
      <c r="J18" s="98"/>
      <c r="K18" s="98">
        <f t="shared" si="3"/>
        <v>99.8</v>
      </c>
      <c r="L18" s="96">
        <f t="shared" si="4"/>
        <v>2680.7</v>
      </c>
      <c r="M18" s="98">
        <v>3549.1</v>
      </c>
      <c r="N18" s="98">
        <v>116.5</v>
      </c>
      <c r="O18" s="98">
        <v>907.2</v>
      </c>
      <c r="P18" s="98">
        <f t="shared" si="5"/>
        <v>2525.3999999999996</v>
      </c>
      <c r="Q18" s="102">
        <f t="shared" si="6"/>
        <v>106.14952086798132</v>
      </c>
      <c r="R18" s="103">
        <v>1</v>
      </c>
      <c r="S18" s="95">
        <v>0.75</v>
      </c>
      <c r="T18" s="95">
        <f t="shared" si="0"/>
        <v>0.75</v>
      </c>
    </row>
    <row r="19" spans="1:20" ht="12.75">
      <c r="A19" s="82">
        <v>13</v>
      </c>
      <c r="B19" s="90"/>
      <c r="C19" s="91"/>
      <c r="D19" s="91"/>
      <c r="E19" s="98">
        <f aca="true" t="shared" si="7" ref="E19:E30">D19-C19</f>
        <v>0</v>
      </c>
      <c r="F19" s="98"/>
      <c r="G19" s="98"/>
      <c r="H19" s="108">
        <f aca="true" t="shared" si="8" ref="H19:H30">F19-G19</f>
        <v>0</v>
      </c>
      <c r="I19" s="98"/>
      <c r="J19" s="98"/>
      <c r="K19" s="98">
        <f aca="true" t="shared" si="9" ref="K19:K30">I19-J19</f>
        <v>0</v>
      </c>
      <c r="L19" s="96">
        <f aca="true" t="shared" si="10" ref="L19:L30">H19-K19</f>
        <v>0</v>
      </c>
      <c r="M19" s="98"/>
      <c r="N19" s="98"/>
      <c r="O19" s="98"/>
      <c r="P19" s="98">
        <f aca="true" t="shared" si="11" ref="P19:P30">M19-N19-O19</f>
        <v>0</v>
      </c>
      <c r="Q19" s="102" t="e">
        <f aca="true" t="shared" si="12" ref="Q19:Q30">L19/P19*100</f>
        <v>#DIV/0!</v>
      </c>
      <c r="R19" s="103"/>
      <c r="S19" s="95">
        <v>0.75</v>
      </c>
      <c r="T19" s="95">
        <f aca="true" t="shared" si="13" ref="T19:T30">R19*S19</f>
        <v>0</v>
      </c>
    </row>
    <row r="20" spans="1:20" ht="12.75">
      <c r="A20" s="82">
        <v>14</v>
      </c>
      <c r="B20" s="22"/>
      <c r="C20" s="91"/>
      <c r="D20" s="91"/>
      <c r="E20" s="98">
        <f t="shared" si="7"/>
        <v>0</v>
      </c>
      <c r="F20" s="98"/>
      <c r="G20" s="98"/>
      <c r="H20" s="108">
        <f t="shared" si="8"/>
        <v>0</v>
      </c>
      <c r="I20" s="98"/>
      <c r="J20" s="98"/>
      <c r="K20" s="98">
        <f t="shared" si="9"/>
        <v>0</v>
      </c>
      <c r="L20" s="96">
        <f t="shared" si="10"/>
        <v>0</v>
      </c>
      <c r="M20" s="98"/>
      <c r="N20" s="98"/>
      <c r="O20" s="98"/>
      <c r="P20" s="98">
        <f t="shared" si="11"/>
        <v>0</v>
      </c>
      <c r="Q20" s="102" t="e">
        <f t="shared" si="12"/>
        <v>#DIV/0!</v>
      </c>
      <c r="R20" s="103"/>
      <c r="S20" s="95">
        <v>0.75</v>
      </c>
      <c r="T20" s="95">
        <f t="shared" si="13"/>
        <v>0</v>
      </c>
    </row>
    <row r="21" spans="1:20" ht="12.75">
      <c r="A21" s="82">
        <v>15</v>
      </c>
      <c r="B21" s="22"/>
      <c r="C21" s="91"/>
      <c r="D21" s="91"/>
      <c r="E21" s="98">
        <f t="shared" si="7"/>
        <v>0</v>
      </c>
      <c r="F21" s="98"/>
      <c r="G21" s="98"/>
      <c r="H21" s="108">
        <f t="shared" si="8"/>
        <v>0</v>
      </c>
      <c r="I21" s="98"/>
      <c r="J21" s="98"/>
      <c r="K21" s="98">
        <f t="shared" si="9"/>
        <v>0</v>
      </c>
      <c r="L21" s="96">
        <f t="shared" si="10"/>
        <v>0</v>
      </c>
      <c r="M21" s="98"/>
      <c r="N21" s="98"/>
      <c r="O21" s="98"/>
      <c r="P21" s="98">
        <f t="shared" si="11"/>
        <v>0</v>
      </c>
      <c r="Q21" s="102" t="e">
        <f t="shared" si="12"/>
        <v>#DIV/0!</v>
      </c>
      <c r="R21" s="103"/>
      <c r="S21" s="95">
        <v>0.75</v>
      </c>
      <c r="T21" s="95">
        <f t="shared" si="13"/>
        <v>0</v>
      </c>
    </row>
    <row r="22" spans="1:20" ht="12.75">
      <c r="A22" s="82">
        <v>16</v>
      </c>
      <c r="B22" s="22"/>
      <c r="C22" s="91"/>
      <c r="D22" s="91"/>
      <c r="E22" s="98">
        <f t="shared" si="7"/>
        <v>0</v>
      </c>
      <c r="F22" s="98"/>
      <c r="G22" s="98"/>
      <c r="H22" s="108">
        <f t="shared" si="8"/>
        <v>0</v>
      </c>
      <c r="I22" s="98"/>
      <c r="J22" s="98"/>
      <c r="K22" s="98">
        <f t="shared" si="9"/>
        <v>0</v>
      </c>
      <c r="L22" s="96">
        <f t="shared" si="10"/>
        <v>0</v>
      </c>
      <c r="M22" s="98"/>
      <c r="N22" s="98"/>
      <c r="O22" s="98"/>
      <c r="P22" s="98">
        <f t="shared" si="11"/>
        <v>0</v>
      </c>
      <c r="Q22" s="102" t="e">
        <f t="shared" si="12"/>
        <v>#DIV/0!</v>
      </c>
      <c r="R22" s="103"/>
      <c r="S22" s="95">
        <v>0.75</v>
      </c>
      <c r="T22" s="95">
        <f t="shared" si="13"/>
        <v>0</v>
      </c>
    </row>
    <row r="23" spans="1:20" ht="12.75">
      <c r="A23" s="82">
        <v>17</v>
      </c>
      <c r="B23" s="22"/>
      <c r="C23" s="91"/>
      <c r="D23" s="91"/>
      <c r="E23" s="98">
        <f t="shared" si="7"/>
        <v>0</v>
      </c>
      <c r="F23" s="98"/>
      <c r="G23" s="98"/>
      <c r="H23" s="108">
        <f t="shared" si="8"/>
        <v>0</v>
      </c>
      <c r="I23" s="98"/>
      <c r="J23" s="98"/>
      <c r="K23" s="98">
        <f t="shared" si="9"/>
        <v>0</v>
      </c>
      <c r="L23" s="96">
        <f t="shared" si="10"/>
        <v>0</v>
      </c>
      <c r="M23" s="98"/>
      <c r="N23" s="98"/>
      <c r="O23" s="98"/>
      <c r="P23" s="98">
        <f t="shared" si="11"/>
        <v>0</v>
      </c>
      <c r="Q23" s="102" t="e">
        <f t="shared" si="12"/>
        <v>#DIV/0!</v>
      </c>
      <c r="R23" s="103"/>
      <c r="S23" s="95">
        <v>0.75</v>
      </c>
      <c r="T23" s="95">
        <f t="shared" si="13"/>
        <v>0</v>
      </c>
    </row>
    <row r="24" spans="1:20" ht="12.75">
      <c r="A24" s="82">
        <v>18</v>
      </c>
      <c r="B24" s="22"/>
      <c r="C24" s="91"/>
      <c r="D24" s="91"/>
      <c r="E24" s="98">
        <f t="shared" si="7"/>
        <v>0</v>
      </c>
      <c r="F24" s="98"/>
      <c r="G24" s="98"/>
      <c r="H24" s="108">
        <f t="shared" si="8"/>
        <v>0</v>
      </c>
      <c r="I24" s="98"/>
      <c r="J24" s="98"/>
      <c r="K24" s="98">
        <f t="shared" si="9"/>
        <v>0</v>
      </c>
      <c r="L24" s="96">
        <f t="shared" si="10"/>
        <v>0</v>
      </c>
      <c r="M24" s="98"/>
      <c r="N24" s="98"/>
      <c r="O24" s="98"/>
      <c r="P24" s="98">
        <f t="shared" si="11"/>
        <v>0</v>
      </c>
      <c r="Q24" s="102" t="e">
        <f t="shared" si="12"/>
        <v>#DIV/0!</v>
      </c>
      <c r="R24" s="103"/>
      <c r="S24" s="95">
        <v>0.75</v>
      </c>
      <c r="T24" s="95">
        <f t="shared" si="13"/>
        <v>0</v>
      </c>
    </row>
    <row r="25" spans="1:20" ht="12.75">
      <c r="A25" s="82">
        <v>19</v>
      </c>
      <c r="B25" s="22"/>
      <c r="C25" s="91"/>
      <c r="D25" s="91"/>
      <c r="E25" s="98">
        <f t="shared" si="7"/>
        <v>0</v>
      </c>
      <c r="F25" s="98"/>
      <c r="G25" s="98"/>
      <c r="H25" s="108">
        <f t="shared" si="8"/>
        <v>0</v>
      </c>
      <c r="I25" s="98"/>
      <c r="J25" s="98"/>
      <c r="K25" s="98">
        <f t="shared" si="9"/>
        <v>0</v>
      </c>
      <c r="L25" s="96">
        <f t="shared" si="10"/>
        <v>0</v>
      </c>
      <c r="M25" s="98"/>
      <c r="N25" s="98"/>
      <c r="O25" s="98"/>
      <c r="P25" s="98">
        <f t="shared" si="11"/>
        <v>0</v>
      </c>
      <c r="Q25" s="102" t="e">
        <f t="shared" si="12"/>
        <v>#DIV/0!</v>
      </c>
      <c r="R25" s="103"/>
      <c r="S25" s="95">
        <v>0.75</v>
      </c>
      <c r="T25" s="95">
        <f t="shared" si="13"/>
        <v>0</v>
      </c>
    </row>
    <row r="26" spans="1:20" ht="12.75">
      <c r="A26" s="82">
        <v>20</v>
      </c>
      <c r="B26" s="22"/>
      <c r="C26" s="91"/>
      <c r="D26" s="91"/>
      <c r="E26" s="98">
        <f t="shared" si="7"/>
        <v>0</v>
      </c>
      <c r="F26" s="98"/>
      <c r="G26" s="98"/>
      <c r="H26" s="108">
        <f t="shared" si="8"/>
        <v>0</v>
      </c>
      <c r="I26" s="98"/>
      <c r="J26" s="98"/>
      <c r="K26" s="98">
        <f t="shared" si="9"/>
        <v>0</v>
      </c>
      <c r="L26" s="96">
        <f t="shared" si="10"/>
        <v>0</v>
      </c>
      <c r="M26" s="98"/>
      <c r="N26" s="98"/>
      <c r="O26" s="98"/>
      <c r="P26" s="98">
        <f t="shared" si="11"/>
        <v>0</v>
      </c>
      <c r="Q26" s="102" t="e">
        <f t="shared" si="12"/>
        <v>#DIV/0!</v>
      </c>
      <c r="R26" s="103"/>
      <c r="S26" s="95">
        <v>0.75</v>
      </c>
      <c r="T26" s="95">
        <f t="shared" si="13"/>
        <v>0</v>
      </c>
    </row>
    <row r="27" spans="1:20" ht="12.75">
      <c r="A27" s="82">
        <v>21</v>
      </c>
      <c r="B27" s="22"/>
      <c r="C27" s="91"/>
      <c r="D27" s="91"/>
      <c r="E27" s="98">
        <f t="shared" si="7"/>
        <v>0</v>
      </c>
      <c r="F27" s="98"/>
      <c r="G27" s="98"/>
      <c r="H27" s="108">
        <f t="shared" si="8"/>
        <v>0</v>
      </c>
      <c r="I27" s="98"/>
      <c r="J27" s="98"/>
      <c r="K27" s="98">
        <f t="shared" si="9"/>
        <v>0</v>
      </c>
      <c r="L27" s="96">
        <f t="shared" si="10"/>
        <v>0</v>
      </c>
      <c r="M27" s="98"/>
      <c r="N27" s="98"/>
      <c r="O27" s="98"/>
      <c r="P27" s="98">
        <f t="shared" si="11"/>
        <v>0</v>
      </c>
      <c r="Q27" s="102" t="e">
        <f t="shared" si="12"/>
        <v>#DIV/0!</v>
      </c>
      <c r="R27" s="103"/>
      <c r="S27" s="95">
        <v>0.75</v>
      </c>
      <c r="T27" s="95">
        <f t="shared" si="13"/>
        <v>0</v>
      </c>
    </row>
    <row r="28" spans="1:20" ht="12.75">
      <c r="A28" s="82">
        <v>22</v>
      </c>
      <c r="B28" s="22"/>
      <c r="C28" s="91"/>
      <c r="D28" s="91"/>
      <c r="E28" s="98">
        <f t="shared" si="7"/>
        <v>0</v>
      </c>
      <c r="F28" s="98"/>
      <c r="G28" s="98"/>
      <c r="H28" s="108">
        <f t="shared" si="8"/>
        <v>0</v>
      </c>
      <c r="I28" s="98"/>
      <c r="J28" s="98"/>
      <c r="K28" s="98">
        <f t="shared" si="9"/>
        <v>0</v>
      </c>
      <c r="L28" s="96">
        <f t="shared" si="10"/>
        <v>0</v>
      </c>
      <c r="M28" s="98"/>
      <c r="N28" s="98"/>
      <c r="O28" s="98"/>
      <c r="P28" s="98">
        <f t="shared" si="11"/>
        <v>0</v>
      </c>
      <c r="Q28" s="102" t="e">
        <f t="shared" si="12"/>
        <v>#DIV/0!</v>
      </c>
      <c r="R28" s="103"/>
      <c r="S28" s="95">
        <v>0.75</v>
      </c>
      <c r="T28" s="95">
        <f t="shared" si="13"/>
        <v>0</v>
      </c>
    </row>
    <row r="29" spans="1:20" ht="12.75">
      <c r="A29" s="82">
        <v>23</v>
      </c>
      <c r="B29" s="22"/>
      <c r="C29" s="91"/>
      <c r="D29" s="91"/>
      <c r="E29" s="98">
        <f t="shared" si="7"/>
        <v>0</v>
      </c>
      <c r="F29" s="98"/>
      <c r="G29" s="98"/>
      <c r="H29" s="108">
        <f t="shared" si="8"/>
        <v>0</v>
      </c>
      <c r="I29" s="98"/>
      <c r="J29" s="98"/>
      <c r="K29" s="98">
        <f t="shared" si="9"/>
        <v>0</v>
      </c>
      <c r="L29" s="96">
        <f t="shared" si="10"/>
        <v>0</v>
      </c>
      <c r="M29" s="98"/>
      <c r="N29" s="98"/>
      <c r="O29" s="98"/>
      <c r="P29" s="98">
        <f t="shared" si="11"/>
        <v>0</v>
      </c>
      <c r="Q29" s="102" t="e">
        <f t="shared" si="12"/>
        <v>#DIV/0!</v>
      </c>
      <c r="R29" s="103"/>
      <c r="S29" s="95">
        <v>0.75</v>
      </c>
      <c r="T29" s="95">
        <f t="shared" si="13"/>
        <v>0</v>
      </c>
    </row>
    <row r="30" spans="1:20" ht="12.75">
      <c r="A30" s="82">
        <v>24</v>
      </c>
      <c r="B30" s="22"/>
      <c r="C30" s="91"/>
      <c r="D30" s="91"/>
      <c r="E30" s="98">
        <f t="shared" si="7"/>
        <v>0</v>
      </c>
      <c r="F30" s="98"/>
      <c r="G30" s="98"/>
      <c r="H30" s="108">
        <f t="shared" si="8"/>
        <v>0</v>
      </c>
      <c r="I30" s="98"/>
      <c r="J30" s="98"/>
      <c r="K30" s="98">
        <f t="shared" si="9"/>
        <v>0</v>
      </c>
      <c r="L30" s="96">
        <f t="shared" si="10"/>
        <v>0</v>
      </c>
      <c r="M30" s="98"/>
      <c r="N30" s="98"/>
      <c r="O30" s="98"/>
      <c r="P30" s="98">
        <f t="shared" si="11"/>
        <v>0</v>
      </c>
      <c r="Q30" s="102" t="e">
        <f t="shared" si="12"/>
        <v>#DIV/0!</v>
      </c>
      <c r="R30" s="103"/>
      <c r="S30" s="95">
        <v>0.75</v>
      </c>
      <c r="T30" s="95">
        <f t="shared" si="13"/>
        <v>0</v>
      </c>
    </row>
    <row r="31" spans="1:20" ht="12.75">
      <c r="A31" s="174" t="s">
        <v>71</v>
      </c>
      <c r="B31" s="174"/>
      <c r="C31" s="91">
        <f aca="true" t="shared" si="14" ref="C31:P31">SUM(C7:C30)</f>
        <v>0</v>
      </c>
      <c r="D31" s="91">
        <f t="shared" si="14"/>
        <v>0</v>
      </c>
      <c r="E31" s="91">
        <f t="shared" si="14"/>
        <v>0</v>
      </c>
      <c r="F31" s="91">
        <f t="shared" si="14"/>
        <v>54919.100000000006</v>
      </c>
      <c r="G31" s="91">
        <f t="shared" si="14"/>
        <v>23866.3</v>
      </c>
      <c r="H31" s="84">
        <f t="shared" si="14"/>
        <v>31052.800000000003</v>
      </c>
      <c r="I31" s="91">
        <f t="shared" si="14"/>
        <v>15514.9</v>
      </c>
      <c r="J31" s="91">
        <f t="shared" si="14"/>
        <v>14428.6</v>
      </c>
      <c r="K31" s="91">
        <f t="shared" si="14"/>
        <v>1086.2999999999995</v>
      </c>
      <c r="L31" s="96">
        <f t="shared" si="4"/>
        <v>29966.500000000004</v>
      </c>
      <c r="M31" s="91">
        <f t="shared" si="14"/>
        <v>46168</v>
      </c>
      <c r="N31" s="91">
        <f t="shared" si="14"/>
        <v>7394.2</v>
      </c>
      <c r="O31" s="91">
        <f t="shared" si="14"/>
        <v>16472.2</v>
      </c>
      <c r="P31" s="91">
        <f t="shared" si="14"/>
        <v>22301.6</v>
      </c>
      <c r="Q31" s="102" t="s">
        <v>41</v>
      </c>
      <c r="R31" s="103" t="s">
        <v>41</v>
      </c>
      <c r="S31" s="95">
        <v>0.75</v>
      </c>
      <c r="T31" s="95" t="s">
        <v>41</v>
      </c>
    </row>
    <row r="32" spans="1:18" s="17" customFormat="1" ht="11.25">
      <c r="A32" s="13"/>
      <c r="B32" s="14"/>
      <c r="C32" s="14"/>
      <c r="D32" s="14"/>
      <c r="E32" s="14"/>
      <c r="F32" s="14"/>
      <c r="G32" s="14"/>
      <c r="H32" s="44"/>
      <c r="I32" s="14"/>
      <c r="J32" s="14"/>
      <c r="K32" s="14"/>
      <c r="L32" s="14"/>
      <c r="M32" s="15"/>
      <c r="N32" s="15"/>
      <c r="O32" s="15"/>
      <c r="P32" s="15"/>
      <c r="Q32" s="14"/>
      <c r="R32" s="16"/>
    </row>
    <row r="33" spans="1:18" s="17" customFormat="1" ht="11.25">
      <c r="A33" s="13"/>
      <c r="B33" s="14"/>
      <c r="C33" s="14"/>
      <c r="D33" s="14"/>
      <c r="E33" s="14"/>
      <c r="F33" s="14"/>
      <c r="G33" s="14"/>
      <c r="H33" s="44"/>
      <c r="I33" s="14"/>
      <c r="J33" s="14"/>
      <c r="K33" s="14"/>
      <c r="L33" s="14"/>
      <c r="M33" s="15"/>
      <c r="N33" s="15"/>
      <c r="O33" s="15"/>
      <c r="P33" s="15"/>
      <c r="Q33" s="14"/>
      <c r="R33" s="16"/>
    </row>
    <row r="34" spans="1:18" s="17" customFormat="1" ht="11.25">
      <c r="A34" s="13"/>
      <c r="B34" s="14"/>
      <c r="C34" s="14"/>
      <c r="D34" s="14"/>
      <c r="E34" s="14"/>
      <c r="F34" s="14"/>
      <c r="G34" s="14"/>
      <c r="H34" s="44"/>
      <c r="I34" s="14"/>
      <c r="J34" s="14"/>
      <c r="K34" s="14"/>
      <c r="L34" s="14"/>
      <c r="M34" s="15"/>
      <c r="N34" s="15"/>
      <c r="O34" s="15"/>
      <c r="P34" s="15"/>
      <c r="Q34" s="14"/>
      <c r="R34" s="16"/>
    </row>
    <row r="35" spans="1:18" s="17" customFormat="1" ht="11.25">
      <c r="A35" s="13"/>
      <c r="B35" s="14"/>
      <c r="C35" s="14"/>
      <c r="D35" s="14"/>
      <c r="E35" s="14"/>
      <c r="F35" s="14"/>
      <c r="G35" s="14"/>
      <c r="H35" s="44"/>
      <c r="I35" s="14"/>
      <c r="J35" s="14"/>
      <c r="K35" s="14"/>
      <c r="L35" s="14"/>
      <c r="M35" s="15"/>
      <c r="N35" s="15"/>
      <c r="O35" s="15"/>
      <c r="P35" s="15"/>
      <c r="Q35" s="18"/>
      <c r="R35" s="16"/>
    </row>
    <row r="36" spans="1:18" s="17" customFormat="1" ht="11.25">
      <c r="A36" s="13"/>
      <c r="B36" s="14"/>
      <c r="C36" s="14"/>
      <c r="D36" s="14"/>
      <c r="E36" s="14"/>
      <c r="F36" s="14"/>
      <c r="G36" s="14"/>
      <c r="H36" s="44"/>
      <c r="I36" s="14"/>
      <c r="J36" s="14"/>
      <c r="K36" s="14"/>
      <c r="L36" s="14"/>
      <c r="M36" s="15"/>
      <c r="N36" s="15"/>
      <c r="O36" s="15"/>
      <c r="P36" s="15"/>
      <c r="Q36" s="14"/>
      <c r="R36" s="16"/>
    </row>
    <row r="37" spans="1:18" s="17" customFormat="1" ht="11.25">
      <c r="A37" s="13"/>
      <c r="B37" s="14"/>
      <c r="C37" s="14"/>
      <c r="D37" s="14"/>
      <c r="E37" s="14"/>
      <c r="F37" s="14"/>
      <c r="G37" s="14"/>
      <c r="H37" s="44"/>
      <c r="I37" s="14"/>
      <c r="J37" s="14"/>
      <c r="K37" s="14"/>
      <c r="L37" s="14"/>
      <c r="M37" s="15"/>
      <c r="N37" s="15"/>
      <c r="O37" s="15"/>
      <c r="P37" s="15"/>
      <c r="Q37" s="14"/>
      <c r="R37" s="16"/>
    </row>
    <row r="38" spans="1:18" s="17" customFormat="1" ht="11.25">
      <c r="A38" s="13"/>
      <c r="B38" s="14"/>
      <c r="C38" s="14"/>
      <c r="D38" s="14"/>
      <c r="E38" s="14"/>
      <c r="F38" s="14"/>
      <c r="G38" s="14"/>
      <c r="H38" s="44"/>
      <c r="I38" s="14"/>
      <c r="J38" s="14"/>
      <c r="K38" s="14"/>
      <c r="L38" s="14"/>
      <c r="M38" s="15"/>
      <c r="N38" s="15"/>
      <c r="O38" s="15"/>
      <c r="P38" s="15"/>
      <c r="Q38" s="14"/>
      <c r="R38" s="16"/>
    </row>
    <row r="39" spans="1:18" s="17" customFormat="1" ht="11.25">
      <c r="A39" s="16"/>
      <c r="H39" s="44"/>
      <c r="M39" s="15"/>
      <c r="N39" s="15"/>
      <c r="O39" s="15"/>
      <c r="P39" s="15"/>
      <c r="R39" s="16"/>
    </row>
    <row r="40" spans="1:18" s="17" customFormat="1" ht="11.25">
      <c r="A40" s="16"/>
      <c r="H40" s="44"/>
      <c r="M40" s="15"/>
      <c r="N40" s="15"/>
      <c r="O40" s="15"/>
      <c r="P40" s="15"/>
      <c r="R40" s="16"/>
    </row>
    <row r="41" spans="1:18" s="17" customFormat="1" ht="11.25">
      <c r="A41" s="16"/>
      <c r="H41" s="44"/>
      <c r="M41" s="15"/>
      <c r="N41" s="15"/>
      <c r="O41" s="15"/>
      <c r="P41" s="15"/>
      <c r="R41" s="16"/>
    </row>
    <row r="42" spans="1:18" s="17" customFormat="1" ht="11.25">
      <c r="A42" s="16"/>
      <c r="H42" s="44"/>
      <c r="R42" s="16"/>
    </row>
    <row r="43" spans="1:18" s="17" customFormat="1" ht="11.25">
      <c r="A43" s="16"/>
      <c r="H43" s="44"/>
      <c r="R43" s="16"/>
    </row>
  </sheetData>
  <sheetProtection/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B1">
      <selection activeCell="G20" sqref="G20"/>
    </sheetView>
  </sheetViews>
  <sheetFormatPr defaultColWidth="9.00390625" defaultRowHeight="12.75"/>
  <cols>
    <col min="1" max="1" width="5.375" style="1" customWidth="1"/>
    <col min="2" max="2" width="36.00390625" style="2" customWidth="1"/>
    <col min="3" max="3" width="15.875" style="2" customWidth="1"/>
    <col min="4" max="5" width="9.25390625" style="2" hidden="1" customWidth="1"/>
    <col min="6" max="6" width="14.125" style="2" customWidth="1"/>
    <col min="7" max="7" width="16.375" style="2" customWidth="1"/>
    <col min="8" max="8" width="14.875" style="2" customWidth="1"/>
    <col min="9" max="9" width="13.00390625" style="2" customWidth="1"/>
    <col min="10" max="10" width="11.125" style="1" customWidth="1"/>
    <col min="11" max="11" width="12.00390625" style="2" customWidth="1"/>
    <col min="12" max="12" width="11.125" style="2" customWidth="1"/>
    <col min="13" max="16384" width="9.125" style="2" customWidth="1"/>
  </cols>
  <sheetData>
    <row r="1" spans="1:12" ht="40.5" customHeight="1">
      <c r="A1" s="181" t="s">
        <v>203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21.5" customHeight="1">
      <c r="A3" s="176" t="s">
        <v>46</v>
      </c>
      <c r="B3" s="177" t="s">
        <v>129</v>
      </c>
      <c r="C3" s="20" t="s">
        <v>204</v>
      </c>
      <c r="D3" s="19"/>
      <c r="E3" s="19"/>
      <c r="F3" s="24" t="s">
        <v>287</v>
      </c>
      <c r="G3" s="24" t="s">
        <v>288</v>
      </c>
      <c r="H3" s="21" t="s">
        <v>205</v>
      </c>
      <c r="I3" s="5" t="s">
        <v>57</v>
      </c>
      <c r="J3" s="168" t="s">
        <v>44</v>
      </c>
      <c r="K3" s="168" t="s">
        <v>45</v>
      </c>
      <c r="L3" s="6" t="s">
        <v>39</v>
      </c>
    </row>
    <row r="4" spans="1:12" s="10" customFormat="1" ht="42.75" customHeight="1">
      <c r="A4" s="176"/>
      <c r="B4" s="177"/>
      <c r="C4" s="8" t="s">
        <v>166</v>
      </c>
      <c r="D4" s="8" t="s">
        <v>40</v>
      </c>
      <c r="E4" s="8" t="s">
        <v>40</v>
      </c>
      <c r="F4" s="8" t="s">
        <v>166</v>
      </c>
      <c r="G4" s="8" t="s">
        <v>196</v>
      </c>
      <c r="H4" s="8" t="s">
        <v>60</v>
      </c>
      <c r="I4" s="8" t="s">
        <v>69</v>
      </c>
      <c r="J4" s="169"/>
      <c r="K4" s="169"/>
      <c r="L4" s="9" t="s">
        <v>62</v>
      </c>
    </row>
    <row r="5" spans="1:12" s="10" customFormat="1" ht="12" customHeight="1">
      <c r="A5" s="83">
        <v>1</v>
      </c>
      <c r="B5" s="83">
        <v>2</v>
      </c>
      <c r="C5" s="69">
        <v>3</v>
      </c>
      <c r="D5" s="30"/>
      <c r="E5" s="30"/>
      <c r="F5" s="83">
        <v>4</v>
      </c>
      <c r="G5" s="83">
        <v>5</v>
      </c>
      <c r="H5" s="83">
        <v>6</v>
      </c>
      <c r="I5" s="83">
        <v>7</v>
      </c>
      <c r="J5" s="83">
        <v>8</v>
      </c>
      <c r="K5" s="83">
        <v>9</v>
      </c>
      <c r="L5" s="83">
        <v>10</v>
      </c>
    </row>
    <row r="6" spans="1:12" ht="12.75">
      <c r="A6" s="82">
        <v>1</v>
      </c>
      <c r="B6" s="90" t="s">
        <v>24</v>
      </c>
      <c r="C6" s="96">
        <v>-1224.5</v>
      </c>
      <c r="D6" s="98"/>
      <c r="E6" s="98"/>
      <c r="F6" s="98">
        <v>4204.8</v>
      </c>
      <c r="G6" s="98">
        <v>580.3</v>
      </c>
      <c r="H6" s="98">
        <f>F6+G6</f>
        <v>4785.1</v>
      </c>
      <c r="I6" s="102">
        <f>C6/H6*100</f>
        <v>-25.58985183172765</v>
      </c>
      <c r="J6" s="103">
        <v>1</v>
      </c>
      <c r="K6" s="95">
        <v>0.75</v>
      </c>
      <c r="L6" s="95">
        <f aca="true" t="shared" si="0" ref="L6:L17">J6*K6</f>
        <v>0.75</v>
      </c>
    </row>
    <row r="7" spans="1:12" ht="12.75">
      <c r="A7" s="82">
        <v>2</v>
      </c>
      <c r="B7" s="90" t="s">
        <v>25</v>
      </c>
      <c r="C7" s="96">
        <v>-59.7</v>
      </c>
      <c r="D7" s="98"/>
      <c r="E7" s="98"/>
      <c r="F7" s="98">
        <v>229.4</v>
      </c>
      <c r="G7" s="98">
        <v>135.8</v>
      </c>
      <c r="H7" s="98">
        <f aca="true" t="shared" si="1" ref="H7:H17">F7+G7</f>
        <v>365.20000000000005</v>
      </c>
      <c r="I7" s="102">
        <f aca="true" t="shared" si="2" ref="I7:I17">C7/H7*100</f>
        <v>-16.347207009857613</v>
      </c>
      <c r="J7" s="103">
        <v>1</v>
      </c>
      <c r="K7" s="95">
        <v>0.75</v>
      </c>
      <c r="L7" s="95">
        <f t="shared" si="0"/>
        <v>0.75</v>
      </c>
    </row>
    <row r="8" spans="1:12" ht="12.75">
      <c r="A8" s="82">
        <v>3</v>
      </c>
      <c r="B8" s="90" t="s">
        <v>26</v>
      </c>
      <c r="C8" s="96">
        <v>-21.5</v>
      </c>
      <c r="D8" s="98"/>
      <c r="E8" s="98"/>
      <c r="F8" s="98">
        <v>541.7</v>
      </c>
      <c r="G8" s="98">
        <v>205.6</v>
      </c>
      <c r="H8" s="98">
        <f t="shared" si="1"/>
        <v>747.3000000000001</v>
      </c>
      <c r="I8" s="102">
        <f t="shared" si="2"/>
        <v>-2.8770239528970962</v>
      </c>
      <c r="J8" s="103">
        <v>1</v>
      </c>
      <c r="K8" s="95">
        <v>0.75</v>
      </c>
      <c r="L8" s="95">
        <f t="shared" si="0"/>
        <v>0.75</v>
      </c>
    </row>
    <row r="9" spans="1:12" ht="12.75">
      <c r="A9" s="82">
        <v>4</v>
      </c>
      <c r="B9" s="90" t="s">
        <v>27</v>
      </c>
      <c r="C9" s="96">
        <v>-92.3</v>
      </c>
      <c r="D9" s="98"/>
      <c r="E9" s="98"/>
      <c r="F9" s="98">
        <v>216.6</v>
      </c>
      <c r="G9" s="98">
        <v>99.4</v>
      </c>
      <c r="H9" s="98">
        <f t="shared" si="1"/>
        <v>316</v>
      </c>
      <c r="I9" s="102">
        <f t="shared" si="2"/>
        <v>-29.20886075949367</v>
      </c>
      <c r="J9" s="103">
        <v>1</v>
      </c>
      <c r="K9" s="95">
        <v>0.75</v>
      </c>
      <c r="L9" s="95">
        <f t="shared" si="0"/>
        <v>0.75</v>
      </c>
    </row>
    <row r="10" spans="1:12" ht="25.5">
      <c r="A10" s="82">
        <v>5</v>
      </c>
      <c r="B10" s="90" t="s">
        <v>28</v>
      </c>
      <c r="C10" s="96">
        <v>2.7</v>
      </c>
      <c r="D10" s="98"/>
      <c r="E10" s="98"/>
      <c r="F10" s="98">
        <v>232.8</v>
      </c>
      <c r="G10" s="98">
        <v>87.6</v>
      </c>
      <c r="H10" s="98">
        <f t="shared" si="1"/>
        <v>320.4</v>
      </c>
      <c r="I10" s="102">
        <f t="shared" si="2"/>
        <v>0.8426966292134833</v>
      </c>
      <c r="J10" s="103">
        <v>1</v>
      </c>
      <c r="K10" s="95">
        <v>0.75</v>
      </c>
      <c r="L10" s="95">
        <f t="shared" si="0"/>
        <v>0.75</v>
      </c>
    </row>
    <row r="11" spans="1:12" ht="12.75">
      <c r="A11" s="82">
        <v>6</v>
      </c>
      <c r="B11" s="90" t="s">
        <v>29</v>
      </c>
      <c r="C11" s="96">
        <v>-15.4</v>
      </c>
      <c r="D11" s="98"/>
      <c r="E11" s="98"/>
      <c r="F11" s="98">
        <v>290.5</v>
      </c>
      <c r="G11" s="98">
        <v>96.9</v>
      </c>
      <c r="H11" s="98">
        <f t="shared" si="1"/>
        <v>387.4</v>
      </c>
      <c r="I11" s="102">
        <f t="shared" si="2"/>
        <v>-3.9752194114610226</v>
      </c>
      <c r="J11" s="103">
        <v>1</v>
      </c>
      <c r="K11" s="95">
        <v>0.75</v>
      </c>
      <c r="L11" s="95">
        <f t="shared" si="0"/>
        <v>0.75</v>
      </c>
    </row>
    <row r="12" spans="1:12" ht="12.75">
      <c r="A12" s="82">
        <v>7</v>
      </c>
      <c r="B12" s="90" t="s">
        <v>30</v>
      </c>
      <c r="C12" s="96">
        <v>-22.4</v>
      </c>
      <c r="D12" s="98"/>
      <c r="E12" s="98"/>
      <c r="F12" s="98">
        <v>272.8</v>
      </c>
      <c r="G12" s="98">
        <v>34.7</v>
      </c>
      <c r="H12" s="98">
        <f t="shared" si="1"/>
        <v>307.5</v>
      </c>
      <c r="I12" s="102">
        <f t="shared" si="2"/>
        <v>-7.284552845528455</v>
      </c>
      <c r="J12" s="103">
        <v>1</v>
      </c>
      <c r="K12" s="95">
        <v>0.75</v>
      </c>
      <c r="L12" s="95">
        <f t="shared" si="0"/>
        <v>0.75</v>
      </c>
    </row>
    <row r="13" spans="1:12" ht="12.75">
      <c r="A13" s="82">
        <v>8</v>
      </c>
      <c r="B13" s="90" t="s">
        <v>31</v>
      </c>
      <c r="C13" s="96">
        <v>-56</v>
      </c>
      <c r="D13" s="98"/>
      <c r="E13" s="98"/>
      <c r="F13" s="98">
        <v>514.7</v>
      </c>
      <c r="G13" s="98">
        <v>190.8</v>
      </c>
      <c r="H13" s="98">
        <f t="shared" si="1"/>
        <v>705.5</v>
      </c>
      <c r="I13" s="102">
        <f t="shared" si="2"/>
        <v>-7.937632884479092</v>
      </c>
      <c r="J13" s="103">
        <v>1</v>
      </c>
      <c r="K13" s="95">
        <v>0.75</v>
      </c>
      <c r="L13" s="95">
        <f t="shared" si="0"/>
        <v>0.75</v>
      </c>
    </row>
    <row r="14" spans="1:12" ht="12.75">
      <c r="A14" s="82">
        <v>9</v>
      </c>
      <c r="B14" s="90" t="s">
        <v>32</v>
      </c>
      <c r="C14" s="96">
        <v>55.6</v>
      </c>
      <c r="D14" s="98"/>
      <c r="E14" s="98"/>
      <c r="F14" s="98">
        <v>233.5</v>
      </c>
      <c r="G14" s="98">
        <v>11.3</v>
      </c>
      <c r="H14" s="98">
        <f t="shared" si="1"/>
        <v>244.8</v>
      </c>
      <c r="I14" s="102">
        <f t="shared" si="2"/>
        <v>22.712418300653596</v>
      </c>
      <c r="J14" s="103">
        <v>1</v>
      </c>
      <c r="K14" s="95">
        <v>0.75</v>
      </c>
      <c r="L14" s="95">
        <f t="shared" si="0"/>
        <v>0.75</v>
      </c>
    </row>
    <row r="15" spans="1:12" ht="25.5">
      <c r="A15" s="82">
        <v>10</v>
      </c>
      <c r="B15" s="90" t="s">
        <v>33</v>
      </c>
      <c r="C15" s="98">
        <v>133.5</v>
      </c>
      <c r="D15" s="98"/>
      <c r="E15" s="98"/>
      <c r="F15" s="98">
        <v>781.1</v>
      </c>
      <c r="G15" s="98">
        <v>207.3</v>
      </c>
      <c r="H15" s="98">
        <f t="shared" si="1"/>
        <v>988.4000000000001</v>
      </c>
      <c r="I15" s="102">
        <f t="shared" si="2"/>
        <v>13.506677458518817</v>
      </c>
      <c r="J15" s="103">
        <v>1</v>
      </c>
      <c r="K15" s="95">
        <v>0.75</v>
      </c>
      <c r="L15" s="95">
        <f t="shared" si="0"/>
        <v>0.75</v>
      </c>
    </row>
    <row r="16" spans="1:12" ht="12.75">
      <c r="A16" s="82">
        <v>11</v>
      </c>
      <c r="B16" s="90" t="s">
        <v>34</v>
      </c>
      <c r="C16" s="96">
        <v>-3853.7</v>
      </c>
      <c r="D16" s="98"/>
      <c r="E16" s="98"/>
      <c r="F16" s="98">
        <v>473.7</v>
      </c>
      <c r="G16" s="98">
        <v>272.9</v>
      </c>
      <c r="H16" s="98">
        <f t="shared" si="1"/>
        <v>746.5999999999999</v>
      </c>
      <c r="I16" s="102">
        <f t="shared" si="2"/>
        <v>-516.1666220198232</v>
      </c>
      <c r="J16" s="103">
        <v>1</v>
      </c>
      <c r="K16" s="95">
        <v>0.75</v>
      </c>
      <c r="L16" s="95">
        <f t="shared" si="0"/>
        <v>0.75</v>
      </c>
    </row>
    <row r="17" spans="1:12" ht="12.75">
      <c r="A17" s="82">
        <v>12</v>
      </c>
      <c r="B17" s="90" t="s">
        <v>35</v>
      </c>
      <c r="C17" s="96">
        <v>-116.8</v>
      </c>
      <c r="D17" s="98"/>
      <c r="E17" s="98"/>
      <c r="F17" s="98">
        <v>545.9</v>
      </c>
      <c r="G17" s="98">
        <v>344.9</v>
      </c>
      <c r="H17" s="98">
        <f t="shared" si="1"/>
        <v>890.8</v>
      </c>
      <c r="I17" s="102">
        <f t="shared" si="2"/>
        <v>-13.11180960933992</v>
      </c>
      <c r="J17" s="103">
        <v>1</v>
      </c>
      <c r="K17" s="95">
        <v>0.75</v>
      </c>
      <c r="L17" s="95">
        <f t="shared" si="0"/>
        <v>0.75</v>
      </c>
    </row>
    <row r="18" spans="1:12" ht="12.75">
      <c r="A18" s="82">
        <v>13</v>
      </c>
      <c r="B18" s="22"/>
      <c r="C18" s="96"/>
      <c r="D18" s="98"/>
      <c r="E18" s="98"/>
      <c r="F18" s="98"/>
      <c r="G18" s="98"/>
      <c r="H18" s="98">
        <f aca="true" t="shared" si="3" ref="H18:H29">F18+G18</f>
        <v>0</v>
      </c>
      <c r="I18" s="102" t="e">
        <f aca="true" t="shared" si="4" ref="I18:I29">C18/H18*100</f>
        <v>#DIV/0!</v>
      </c>
      <c r="J18" s="103"/>
      <c r="K18" s="95">
        <v>0.75</v>
      </c>
      <c r="L18" s="95">
        <f aca="true" t="shared" si="5" ref="L18:L29">J18*K18</f>
        <v>0</v>
      </c>
    </row>
    <row r="19" spans="1:12" ht="12.75">
      <c r="A19" s="82">
        <v>14</v>
      </c>
      <c r="B19" s="22"/>
      <c r="C19" s="96"/>
      <c r="D19" s="98"/>
      <c r="E19" s="98"/>
      <c r="F19" s="98"/>
      <c r="G19" s="98"/>
      <c r="H19" s="98">
        <f t="shared" si="3"/>
        <v>0</v>
      </c>
      <c r="I19" s="102" t="e">
        <f t="shared" si="4"/>
        <v>#DIV/0!</v>
      </c>
      <c r="J19" s="103"/>
      <c r="K19" s="95">
        <v>0.75</v>
      </c>
      <c r="L19" s="95">
        <f t="shared" si="5"/>
        <v>0</v>
      </c>
    </row>
    <row r="20" spans="1:12" ht="12.75">
      <c r="A20" s="82">
        <v>15</v>
      </c>
      <c r="B20" s="22"/>
      <c r="C20" s="96"/>
      <c r="D20" s="98"/>
      <c r="E20" s="98"/>
      <c r="F20" s="98"/>
      <c r="G20" s="98"/>
      <c r="H20" s="98">
        <f t="shared" si="3"/>
        <v>0</v>
      </c>
      <c r="I20" s="102" t="e">
        <f t="shared" si="4"/>
        <v>#DIV/0!</v>
      </c>
      <c r="J20" s="103"/>
      <c r="K20" s="95">
        <v>0.75</v>
      </c>
      <c r="L20" s="95">
        <f t="shared" si="5"/>
        <v>0</v>
      </c>
    </row>
    <row r="21" spans="1:12" ht="12.75">
      <c r="A21" s="82">
        <v>16</v>
      </c>
      <c r="B21" s="22"/>
      <c r="C21" s="96"/>
      <c r="D21" s="98"/>
      <c r="E21" s="98"/>
      <c r="F21" s="98"/>
      <c r="G21" s="98"/>
      <c r="H21" s="98">
        <f t="shared" si="3"/>
        <v>0</v>
      </c>
      <c r="I21" s="102" t="e">
        <f t="shared" si="4"/>
        <v>#DIV/0!</v>
      </c>
      <c r="J21" s="103"/>
      <c r="K21" s="95">
        <v>0.75</v>
      </c>
      <c r="L21" s="95">
        <f t="shared" si="5"/>
        <v>0</v>
      </c>
    </row>
    <row r="22" spans="1:12" ht="12.75">
      <c r="A22" s="82">
        <v>17</v>
      </c>
      <c r="B22" s="22"/>
      <c r="C22" s="96"/>
      <c r="D22" s="98"/>
      <c r="E22" s="98"/>
      <c r="F22" s="98"/>
      <c r="G22" s="98"/>
      <c r="H22" s="98">
        <f t="shared" si="3"/>
        <v>0</v>
      </c>
      <c r="I22" s="102" t="e">
        <f t="shared" si="4"/>
        <v>#DIV/0!</v>
      </c>
      <c r="J22" s="103"/>
      <c r="K22" s="95">
        <v>0.75</v>
      </c>
      <c r="L22" s="95">
        <f t="shared" si="5"/>
        <v>0</v>
      </c>
    </row>
    <row r="23" spans="1:12" ht="12.75">
      <c r="A23" s="82">
        <v>18</v>
      </c>
      <c r="B23" s="22"/>
      <c r="C23" s="96"/>
      <c r="D23" s="98"/>
      <c r="E23" s="98"/>
      <c r="F23" s="98"/>
      <c r="G23" s="98"/>
      <c r="H23" s="98">
        <f t="shared" si="3"/>
        <v>0</v>
      </c>
      <c r="I23" s="102" t="e">
        <f t="shared" si="4"/>
        <v>#DIV/0!</v>
      </c>
      <c r="J23" s="103"/>
      <c r="K23" s="95">
        <v>0.75</v>
      </c>
      <c r="L23" s="95">
        <f t="shared" si="5"/>
        <v>0</v>
      </c>
    </row>
    <row r="24" spans="1:12" ht="12.75">
      <c r="A24" s="82">
        <v>19</v>
      </c>
      <c r="B24" s="22"/>
      <c r="C24" s="96"/>
      <c r="D24" s="98"/>
      <c r="E24" s="98"/>
      <c r="F24" s="98"/>
      <c r="G24" s="98"/>
      <c r="H24" s="98">
        <f t="shared" si="3"/>
        <v>0</v>
      </c>
      <c r="I24" s="102" t="e">
        <f t="shared" si="4"/>
        <v>#DIV/0!</v>
      </c>
      <c r="J24" s="103"/>
      <c r="K24" s="95">
        <v>0.75</v>
      </c>
      <c r="L24" s="95">
        <f t="shared" si="5"/>
        <v>0</v>
      </c>
    </row>
    <row r="25" spans="1:12" ht="12.75">
      <c r="A25" s="82">
        <v>20</v>
      </c>
      <c r="B25" s="22"/>
      <c r="C25" s="96"/>
      <c r="D25" s="98"/>
      <c r="E25" s="98"/>
      <c r="F25" s="98"/>
      <c r="G25" s="98"/>
      <c r="H25" s="98">
        <f t="shared" si="3"/>
        <v>0</v>
      </c>
      <c r="I25" s="102" t="e">
        <f t="shared" si="4"/>
        <v>#DIV/0!</v>
      </c>
      <c r="J25" s="103"/>
      <c r="K25" s="95">
        <v>0.75</v>
      </c>
      <c r="L25" s="95">
        <f t="shared" si="5"/>
        <v>0</v>
      </c>
    </row>
    <row r="26" spans="1:12" ht="12.75">
      <c r="A26" s="82">
        <v>21</v>
      </c>
      <c r="B26" s="22"/>
      <c r="C26" s="96"/>
      <c r="D26" s="98"/>
      <c r="E26" s="98"/>
      <c r="F26" s="98"/>
      <c r="G26" s="98"/>
      <c r="H26" s="98">
        <f t="shared" si="3"/>
        <v>0</v>
      </c>
      <c r="I26" s="102" t="e">
        <f t="shared" si="4"/>
        <v>#DIV/0!</v>
      </c>
      <c r="J26" s="103"/>
      <c r="K26" s="95">
        <v>0.75</v>
      </c>
      <c r="L26" s="95">
        <f t="shared" si="5"/>
        <v>0</v>
      </c>
    </row>
    <row r="27" spans="1:12" ht="12.75">
      <c r="A27" s="82">
        <v>22</v>
      </c>
      <c r="B27" s="22"/>
      <c r="C27" s="96"/>
      <c r="D27" s="101"/>
      <c r="E27" s="101"/>
      <c r="F27" s="108"/>
      <c r="G27" s="108"/>
      <c r="H27" s="98">
        <f t="shared" si="3"/>
        <v>0</v>
      </c>
      <c r="I27" s="102" t="e">
        <f t="shared" si="4"/>
        <v>#DIV/0!</v>
      </c>
      <c r="J27" s="103"/>
      <c r="K27" s="95">
        <v>0.75</v>
      </c>
      <c r="L27" s="95">
        <f t="shared" si="5"/>
        <v>0</v>
      </c>
    </row>
    <row r="28" spans="1:12" ht="12.75">
      <c r="A28" s="82">
        <v>23</v>
      </c>
      <c r="B28" s="22"/>
      <c r="C28" s="96"/>
      <c r="D28" s="101"/>
      <c r="E28" s="101"/>
      <c r="F28" s="101"/>
      <c r="G28" s="101"/>
      <c r="H28" s="98">
        <f t="shared" si="3"/>
        <v>0</v>
      </c>
      <c r="I28" s="102" t="e">
        <f t="shared" si="4"/>
        <v>#DIV/0!</v>
      </c>
      <c r="J28" s="103"/>
      <c r="K28" s="95">
        <v>0.75</v>
      </c>
      <c r="L28" s="95">
        <f t="shared" si="5"/>
        <v>0</v>
      </c>
    </row>
    <row r="29" spans="1:12" ht="12.75">
      <c r="A29" s="82">
        <v>24</v>
      </c>
      <c r="B29" s="22"/>
      <c r="C29" s="96"/>
      <c r="D29" s="101"/>
      <c r="E29" s="101"/>
      <c r="F29" s="101"/>
      <c r="G29" s="101"/>
      <c r="H29" s="98">
        <f t="shared" si="3"/>
        <v>0</v>
      </c>
      <c r="I29" s="102" t="e">
        <f t="shared" si="4"/>
        <v>#DIV/0!</v>
      </c>
      <c r="J29" s="103"/>
      <c r="K29" s="95">
        <v>0.75</v>
      </c>
      <c r="L29" s="95">
        <f t="shared" si="5"/>
        <v>0</v>
      </c>
    </row>
    <row r="30" spans="1:12" ht="12.75">
      <c r="A30" s="174" t="s">
        <v>71</v>
      </c>
      <c r="B30" s="174"/>
      <c r="C30" s="91">
        <f aca="true" t="shared" si="6" ref="C30:H30">SUM(C6:C29)</f>
        <v>-5270.5</v>
      </c>
      <c r="D30" s="91">
        <f t="shared" si="6"/>
        <v>0</v>
      </c>
      <c r="E30" s="91">
        <f t="shared" si="6"/>
        <v>0</v>
      </c>
      <c r="F30" s="91">
        <f t="shared" si="6"/>
        <v>8537.5</v>
      </c>
      <c r="G30" s="91">
        <f t="shared" si="6"/>
        <v>2267.5</v>
      </c>
      <c r="H30" s="91">
        <f t="shared" si="6"/>
        <v>10805</v>
      </c>
      <c r="I30" s="102" t="s">
        <v>41</v>
      </c>
      <c r="J30" s="103" t="s">
        <v>41</v>
      </c>
      <c r="K30" s="95">
        <v>0.75</v>
      </c>
      <c r="L30" s="95" t="s">
        <v>41</v>
      </c>
    </row>
    <row r="31" spans="1:10" s="17" customFormat="1" ht="11.25">
      <c r="A31" s="13"/>
      <c r="B31" s="14"/>
      <c r="C31" s="14"/>
      <c r="D31" s="15"/>
      <c r="E31" s="15"/>
      <c r="F31" s="15"/>
      <c r="G31" s="15"/>
      <c r="H31" s="15"/>
      <c r="I31" s="14"/>
      <c r="J31" s="16"/>
    </row>
    <row r="32" spans="1:10" s="17" customFormat="1" ht="11.25">
      <c r="A32" s="13"/>
      <c r="B32" s="14"/>
      <c r="C32" s="14"/>
      <c r="D32" s="15"/>
      <c r="E32" s="15"/>
      <c r="F32" s="15"/>
      <c r="G32" s="15"/>
      <c r="H32" s="15"/>
      <c r="I32" s="14"/>
      <c r="J32" s="16"/>
    </row>
    <row r="33" spans="1:10" s="17" customFormat="1" ht="11.25">
      <c r="A33" s="13"/>
      <c r="B33" s="14"/>
      <c r="C33" s="14"/>
      <c r="D33" s="15"/>
      <c r="E33" s="15"/>
      <c r="F33" s="15"/>
      <c r="G33" s="15"/>
      <c r="H33" s="15"/>
      <c r="I33" s="14"/>
      <c r="J33" s="16"/>
    </row>
    <row r="34" spans="1:10" s="17" customFormat="1" ht="11.25">
      <c r="A34" s="13"/>
      <c r="B34" s="14"/>
      <c r="C34" s="14"/>
      <c r="D34" s="15"/>
      <c r="E34" s="15"/>
      <c r="F34" s="15"/>
      <c r="G34" s="15"/>
      <c r="H34" s="15"/>
      <c r="I34" s="18"/>
      <c r="J34" s="16"/>
    </row>
    <row r="35" spans="1:10" s="17" customFormat="1" ht="11.25">
      <c r="A35" s="13"/>
      <c r="B35" s="14"/>
      <c r="C35" s="14"/>
      <c r="D35" s="15"/>
      <c r="E35" s="15"/>
      <c r="F35" s="15"/>
      <c r="G35" s="15"/>
      <c r="H35" s="15"/>
      <c r="I35" s="14"/>
      <c r="J35" s="16"/>
    </row>
    <row r="36" spans="1:10" s="17" customFormat="1" ht="11.25">
      <c r="A36" s="13"/>
      <c r="B36" s="14"/>
      <c r="C36" s="14"/>
      <c r="D36" s="15"/>
      <c r="E36" s="15"/>
      <c r="F36" s="15"/>
      <c r="G36" s="15"/>
      <c r="H36" s="15"/>
      <c r="I36" s="14"/>
      <c r="J36" s="16"/>
    </row>
    <row r="37" spans="1:10" s="17" customFormat="1" ht="11.25">
      <c r="A37" s="13"/>
      <c r="B37" s="14"/>
      <c r="C37" s="14"/>
      <c r="D37" s="15"/>
      <c r="E37" s="15"/>
      <c r="F37" s="15"/>
      <c r="G37" s="15"/>
      <c r="H37" s="15"/>
      <c r="I37" s="14"/>
      <c r="J37" s="16"/>
    </row>
    <row r="38" spans="1:10" s="17" customFormat="1" ht="11.25">
      <c r="A38" s="16"/>
      <c r="D38" s="15"/>
      <c r="E38" s="15"/>
      <c r="F38" s="15"/>
      <c r="G38" s="15"/>
      <c r="H38" s="15"/>
      <c r="J38" s="16"/>
    </row>
    <row r="39" spans="1:10" s="17" customFormat="1" ht="11.25">
      <c r="A39" s="16"/>
      <c r="D39" s="15"/>
      <c r="E39" s="15"/>
      <c r="F39" s="15"/>
      <c r="G39" s="15"/>
      <c r="H39" s="15"/>
      <c r="J39" s="16"/>
    </row>
    <row r="40" spans="1:10" s="17" customFormat="1" ht="11.25">
      <c r="A40" s="16"/>
      <c r="D40" s="15"/>
      <c r="E40" s="15"/>
      <c r="F40" s="15"/>
      <c r="G40" s="15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2.75"/>
  <cols>
    <col min="1" max="1" width="5.375" style="32" customWidth="1"/>
    <col min="2" max="2" width="34.375" style="32" customWidth="1"/>
    <col min="3" max="3" width="18.00390625" style="32" customWidth="1"/>
    <col min="4" max="5" width="9.25390625" style="32" hidden="1" customWidth="1"/>
    <col min="6" max="6" width="17.375" style="32" customWidth="1"/>
    <col min="7" max="7" width="15.375" style="32" customWidth="1"/>
    <col min="8" max="8" width="19.75390625" style="32" customWidth="1"/>
    <col min="9" max="9" width="13.125" style="32" customWidth="1"/>
    <col min="10" max="10" width="9.00390625" style="32" customWidth="1"/>
    <col min="11" max="11" width="11.375" style="32" customWidth="1"/>
    <col min="12" max="12" width="12.875" style="32" customWidth="1"/>
    <col min="13" max="16384" width="9.125" style="32" customWidth="1"/>
  </cols>
  <sheetData>
    <row r="1" spans="1:12" ht="54.75" customHeight="1">
      <c r="A1" s="185" t="s">
        <v>206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9" ht="11.25">
      <c r="A2" s="33"/>
      <c r="B2" s="33"/>
      <c r="C2" s="33"/>
      <c r="D2" s="33"/>
      <c r="E2" s="33"/>
      <c r="F2" s="33"/>
      <c r="G2" s="33"/>
      <c r="H2" s="33"/>
      <c r="I2" s="33"/>
    </row>
    <row r="3" spans="1:12" ht="111.75" customHeight="1">
      <c r="A3" s="186" t="s">
        <v>47</v>
      </c>
      <c r="B3" s="177" t="s">
        <v>129</v>
      </c>
      <c r="C3" s="34" t="s">
        <v>207</v>
      </c>
      <c r="D3" s="35"/>
      <c r="E3" s="35"/>
      <c r="F3" s="31" t="s">
        <v>289</v>
      </c>
      <c r="G3" s="31" t="s">
        <v>290</v>
      </c>
      <c r="H3" s="36" t="s">
        <v>133</v>
      </c>
      <c r="I3" s="31" t="s">
        <v>57</v>
      </c>
      <c r="J3" s="183" t="s">
        <v>44</v>
      </c>
      <c r="K3" s="183" t="s">
        <v>38</v>
      </c>
      <c r="L3" s="37" t="s">
        <v>39</v>
      </c>
    </row>
    <row r="4" spans="1:12" ht="42.75" customHeight="1">
      <c r="A4" s="186"/>
      <c r="B4" s="177"/>
      <c r="C4" s="31" t="s">
        <v>229</v>
      </c>
      <c r="D4" s="38" t="s">
        <v>40</v>
      </c>
      <c r="E4" s="38" t="s">
        <v>40</v>
      </c>
      <c r="F4" s="31" t="s">
        <v>59</v>
      </c>
      <c r="G4" s="31" t="s">
        <v>40</v>
      </c>
      <c r="H4" s="31" t="s">
        <v>60</v>
      </c>
      <c r="I4" s="31" t="s">
        <v>70</v>
      </c>
      <c r="J4" s="184"/>
      <c r="K4" s="184"/>
      <c r="L4" s="37" t="s">
        <v>62</v>
      </c>
    </row>
    <row r="5" spans="1:12" s="10" customFormat="1" ht="11.25" customHeight="1">
      <c r="A5" s="69">
        <v>1</v>
      </c>
      <c r="B5" s="69">
        <v>2</v>
      </c>
      <c r="C5" s="69">
        <v>3</v>
      </c>
      <c r="D5" s="43"/>
      <c r="E5" s="43"/>
      <c r="F5" s="69">
        <v>4</v>
      </c>
      <c r="G5" s="69">
        <v>5</v>
      </c>
      <c r="H5" s="69">
        <v>6</v>
      </c>
      <c r="I5" s="69">
        <v>7</v>
      </c>
      <c r="J5" s="69">
        <v>8</v>
      </c>
      <c r="K5" s="69">
        <v>9</v>
      </c>
      <c r="L5" s="69">
        <v>10</v>
      </c>
    </row>
    <row r="6" spans="1:12" ht="12.75">
      <c r="A6" s="111">
        <v>1</v>
      </c>
      <c r="B6" s="90" t="s">
        <v>24</v>
      </c>
      <c r="C6" s="96"/>
      <c r="D6" s="98"/>
      <c r="E6" s="98"/>
      <c r="F6" s="91">
        <v>4010.1</v>
      </c>
      <c r="G6" s="98">
        <v>578.1</v>
      </c>
      <c r="H6" s="98">
        <f>F6+G6</f>
        <v>4588.2</v>
      </c>
      <c r="I6" s="109">
        <f>C6/H6*100</f>
        <v>0</v>
      </c>
      <c r="J6" s="112">
        <v>1</v>
      </c>
      <c r="K6" s="110">
        <v>0.75</v>
      </c>
      <c r="L6" s="110">
        <f aca="true" t="shared" si="0" ref="L6:L17">J6*K6</f>
        <v>0.75</v>
      </c>
    </row>
    <row r="7" spans="1:12" ht="25.5">
      <c r="A7" s="111">
        <v>2</v>
      </c>
      <c r="B7" s="90" t="s">
        <v>25</v>
      </c>
      <c r="C7" s="96"/>
      <c r="D7" s="98"/>
      <c r="E7" s="98"/>
      <c r="F7" s="91">
        <v>219.6</v>
      </c>
      <c r="G7" s="98">
        <v>149.2</v>
      </c>
      <c r="H7" s="98">
        <f aca="true" t="shared" si="1" ref="H7:H17">F7+G7</f>
        <v>368.79999999999995</v>
      </c>
      <c r="I7" s="109">
        <f aca="true" t="shared" si="2" ref="I7:I17">C7/H7*100</f>
        <v>0</v>
      </c>
      <c r="J7" s="112">
        <v>1</v>
      </c>
      <c r="K7" s="110">
        <v>0.75</v>
      </c>
      <c r="L7" s="110">
        <f t="shared" si="0"/>
        <v>0.75</v>
      </c>
    </row>
    <row r="8" spans="1:12" ht="12.75">
      <c r="A8" s="111">
        <v>3</v>
      </c>
      <c r="B8" s="90" t="s">
        <v>26</v>
      </c>
      <c r="C8" s="96"/>
      <c r="D8" s="98"/>
      <c r="E8" s="98"/>
      <c r="F8" s="91">
        <v>515.8</v>
      </c>
      <c r="G8" s="98">
        <v>256.4</v>
      </c>
      <c r="H8" s="98">
        <f t="shared" si="1"/>
        <v>772.1999999999999</v>
      </c>
      <c r="I8" s="109">
        <f t="shared" si="2"/>
        <v>0</v>
      </c>
      <c r="J8" s="112">
        <v>1</v>
      </c>
      <c r="K8" s="110">
        <v>0.75</v>
      </c>
      <c r="L8" s="110">
        <f t="shared" si="0"/>
        <v>0.75</v>
      </c>
    </row>
    <row r="9" spans="1:12" ht="12.75">
      <c r="A9" s="111">
        <v>4</v>
      </c>
      <c r="B9" s="90" t="s">
        <v>27</v>
      </c>
      <c r="C9" s="96"/>
      <c r="D9" s="98"/>
      <c r="E9" s="98"/>
      <c r="F9" s="91">
        <v>191.9</v>
      </c>
      <c r="G9" s="98">
        <v>95.5</v>
      </c>
      <c r="H9" s="98">
        <f t="shared" si="1"/>
        <v>287.4</v>
      </c>
      <c r="I9" s="109">
        <f t="shared" si="2"/>
        <v>0</v>
      </c>
      <c r="J9" s="112">
        <v>1</v>
      </c>
      <c r="K9" s="110">
        <v>0.75</v>
      </c>
      <c r="L9" s="110">
        <f t="shared" si="0"/>
        <v>0.75</v>
      </c>
    </row>
    <row r="10" spans="1:12" ht="25.5">
      <c r="A10" s="111">
        <v>5</v>
      </c>
      <c r="B10" s="90" t="s">
        <v>28</v>
      </c>
      <c r="C10" s="96"/>
      <c r="D10" s="98"/>
      <c r="E10" s="98"/>
      <c r="F10" s="91">
        <v>216.4</v>
      </c>
      <c r="G10" s="98">
        <v>99.5</v>
      </c>
      <c r="H10" s="98">
        <f t="shared" si="1"/>
        <v>315.9</v>
      </c>
      <c r="I10" s="109">
        <f t="shared" si="2"/>
        <v>0</v>
      </c>
      <c r="J10" s="112">
        <v>1</v>
      </c>
      <c r="K10" s="110">
        <v>0.75</v>
      </c>
      <c r="L10" s="110">
        <f t="shared" si="0"/>
        <v>0.75</v>
      </c>
    </row>
    <row r="11" spans="1:12" ht="12.75">
      <c r="A11" s="111">
        <v>6</v>
      </c>
      <c r="B11" s="90" t="s">
        <v>29</v>
      </c>
      <c r="C11" s="96"/>
      <c r="D11" s="98"/>
      <c r="E11" s="98"/>
      <c r="F11" s="91">
        <v>270.5</v>
      </c>
      <c r="G11" s="98">
        <v>118</v>
      </c>
      <c r="H11" s="98">
        <f t="shared" si="1"/>
        <v>388.5</v>
      </c>
      <c r="I11" s="109">
        <f t="shared" si="2"/>
        <v>0</v>
      </c>
      <c r="J11" s="112">
        <v>1</v>
      </c>
      <c r="K11" s="110">
        <v>0.75</v>
      </c>
      <c r="L11" s="110">
        <f t="shared" si="0"/>
        <v>0.75</v>
      </c>
    </row>
    <row r="12" spans="1:12" ht="12.75">
      <c r="A12" s="111">
        <v>7</v>
      </c>
      <c r="B12" s="90" t="s">
        <v>30</v>
      </c>
      <c r="C12" s="96"/>
      <c r="D12" s="98"/>
      <c r="E12" s="98"/>
      <c r="F12" s="91">
        <v>245.6</v>
      </c>
      <c r="G12" s="98">
        <v>77</v>
      </c>
      <c r="H12" s="98">
        <f t="shared" si="1"/>
        <v>322.6</v>
      </c>
      <c r="I12" s="109">
        <f t="shared" si="2"/>
        <v>0</v>
      </c>
      <c r="J12" s="112">
        <v>1</v>
      </c>
      <c r="K12" s="110">
        <v>0.75</v>
      </c>
      <c r="L12" s="110">
        <f t="shared" si="0"/>
        <v>0.75</v>
      </c>
    </row>
    <row r="13" spans="1:12" ht="12.75">
      <c r="A13" s="111">
        <v>8</v>
      </c>
      <c r="B13" s="90" t="s">
        <v>31</v>
      </c>
      <c r="C13" s="96"/>
      <c r="D13" s="98"/>
      <c r="E13" s="98"/>
      <c r="F13" s="91">
        <v>495.3</v>
      </c>
      <c r="G13" s="98">
        <v>185.9</v>
      </c>
      <c r="H13" s="98">
        <f t="shared" si="1"/>
        <v>681.2</v>
      </c>
      <c r="I13" s="109">
        <f t="shared" si="2"/>
        <v>0</v>
      </c>
      <c r="J13" s="112">
        <v>1</v>
      </c>
      <c r="K13" s="110">
        <v>0.75</v>
      </c>
      <c r="L13" s="110">
        <f t="shared" si="0"/>
        <v>0.75</v>
      </c>
    </row>
    <row r="14" spans="1:12" ht="12.75">
      <c r="A14" s="111">
        <v>9</v>
      </c>
      <c r="B14" s="90" t="s">
        <v>32</v>
      </c>
      <c r="C14" s="96"/>
      <c r="D14" s="98"/>
      <c r="E14" s="98"/>
      <c r="F14" s="91">
        <v>225.4</v>
      </c>
      <c r="G14" s="98">
        <v>14</v>
      </c>
      <c r="H14" s="98">
        <f t="shared" si="1"/>
        <v>239.4</v>
      </c>
      <c r="I14" s="109">
        <f t="shared" si="2"/>
        <v>0</v>
      </c>
      <c r="J14" s="112">
        <v>1</v>
      </c>
      <c r="K14" s="110">
        <v>0.75</v>
      </c>
      <c r="L14" s="110">
        <f t="shared" si="0"/>
        <v>0.75</v>
      </c>
    </row>
    <row r="15" spans="1:12" ht="25.5">
      <c r="A15" s="111">
        <v>10</v>
      </c>
      <c r="B15" s="90" t="s">
        <v>33</v>
      </c>
      <c r="C15" s="96"/>
      <c r="D15" s="98"/>
      <c r="E15" s="98"/>
      <c r="F15" s="91">
        <v>742.6</v>
      </c>
      <c r="G15" s="98">
        <v>221.2</v>
      </c>
      <c r="H15" s="98">
        <f t="shared" si="1"/>
        <v>963.8</v>
      </c>
      <c r="I15" s="109">
        <f t="shared" si="2"/>
        <v>0</v>
      </c>
      <c r="J15" s="112">
        <v>1</v>
      </c>
      <c r="K15" s="110">
        <v>0.75</v>
      </c>
      <c r="L15" s="110">
        <f t="shared" si="0"/>
        <v>0.75</v>
      </c>
    </row>
    <row r="16" spans="1:12" ht="12.75">
      <c r="A16" s="111">
        <v>11</v>
      </c>
      <c r="B16" s="90" t="s">
        <v>34</v>
      </c>
      <c r="C16" s="96"/>
      <c r="D16" s="98"/>
      <c r="E16" s="98"/>
      <c r="F16" s="91">
        <v>390.1</v>
      </c>
      <c r="G16" s="98">
        <v>289.1</v>
      </c>
      <c r="H16" s="98">
        <f t="shared" si="1"/>
        <v>679.2</v>
      </c>
      <c r="I16" s="109">
        <f t="shared" si="2"/>
        <v>0</v>
      </c>
      <c r="J16" s="112">
        <v>1</v>
      </c>
      <c r="K16" s="110">
        <v>0.75</v>
      </c>
      <c r="L16" s="110">
        <f t="shared" si="0"/>
        <v>0.75</v>
      </c>
    </row>
    <row r="17" spans="1:12" ht="12.75">
      <c r="A17" s="111">
        <v>12</v>
      </c>
      <c r="B17" s="90" t="s">
        <v>35</v>
      </c>
      <c r="C17" s="96"/>
      <c r="D17" s="98"/>
      <c r="E17" s="98"/>
      <c r="F17" s="91">
        <v>491.3</v>
      </c>
      <c r="G17" s="98">
        <v>412.3</v>
      </c>
      <c r="H17" s="98">
        <f t="shared" si="1"/>
        <v>903.6</v>
      </c>
      <c r="I17" s="109">
        <f t="shared" si="2"/>
        <v>0</v>
      </c>
      <c r="J17" s="112">
        <v>1</v>
      </c>
      <c r="K17" s="110">
        <v>0.75</v>
      </c>
      <c r="L17" s="110">
        <f t="shared" si="0"/>
        <v>0.75</v>
      </c>
    </row>
    <row r="18" spans="1:12" ht="12.75">
      <c r="A18" s="111">
        <v>13</v>
      </c>
      <c r="B18" s="113"/>
      <c r="C18" s="96"/>
      <c r="D18" s="98"/>
      <c r="E18" s="98"/>
      <c r="F18" s="98"/>
      <c r="G18" s="98"/>
      <c r="H18" s="98">
        <f aca="true" t="shared" si="3" ref="H18:H29">F18+G18</f>
        <v>0</v>
      </c>
      <c r="I18" s="109" t="e">
        <f aca="true" t="shared" si="4" ref="I18:I29">C18/H18*100</f>
        <v>#DIV/0!</v>
      </c>
      <c r="J18" s="112"/>
      <c r="K18" s="110">
        <v>0.75</v>
      </c>
      <c r="L18" s="110">
        <f aca="true" t="shared" si="5" ref="L18:L29">J18*K18</f>
        <v>0</v>
      </c>
    </row>
    <row r="19" spans="1:12" ht="12.75">
      <c r="A19" s="111">
        <v>14</v>
      </c>
      <c r="B19" s="113"/>
      <c r="C19" s="96"/>
      <c r="D19" s="98"/>
      <c r="E19" s="98"/>
      <c r="F19" s="98"/>
      <c r="G19" s="98"/>
      <c r="H19" s="98">
        <f t="shared" si="3"/>
        <v>0</v>
      </c>
      <c r="I19" s="109" t="e">
        <f t="shared" si="4"/>
        <v>#DIV/0!</v>
      </c>
      <c r="J19" s="112"/>
      <c r="K19" s="110">
        <v>0.75</v>
      </c>
      <c r="L19" s="110">
        <f t="shared" si="5"/>
        <v>0</v>
      </c>
    </row>
    <row r="20" spans="1:12" ht="12.75">
      <c r="A20" s="111">
        <v>15</v>
      </c>
      <c r="B20" s="113"/>
      <c r="C20" s="96"/>
      <c r="D20" s="98"/>
      <c r="E20" s="98"/>
      <c r="F20" s="98"/>
      <c r="G20" s="98"/>
      <c r="H20" s="98">
        <f t="shared" si="3"/>
        <v>0</v>
      </c>
      <c r="I20" s="109" t="e">
        <f t="shared" si="4"/>
        <v>#DIV/0!</v>
      </c>
      <c r="J20" s="112"/>
      <c r="K20" s="110">
        <v>0.75</v>
      </c>
      <c r="L20" s="110">
        <f t="shared" si="5"/>
        <v>0</v>
      </c>
    </row>
    <row r="21" spans="1:12" ht="12.75">
      <c r="A21" s="111">
        <v>16</v>
      </c>
      <c r="B21" s="113"/>
      <c r="C21" s="96"/>
      <c r="D21" s="98"/>
      <c r="E21" s="98"/>
      <c r="F21" s="98"/>
      <c r="G21" s="98"/>
      <c r="H21" s="98">
        <f t="shared" si="3"/>
        <v>0</v>
      </c>
      <c r="I21" s="109" t="e">
        <f t="shared" si="4"/>
        <v>#DIV/0!</v>
      </c>
      <c r="J21" s="112"/>
      <c r="K21" s="110">
        <v>0.75</v>
      </c>
      <c r="L21" s="110">
        <f t="shared" si="5"/>
        <v>0</v>
      </c>
    </row>
    <row r="22" spans="1:12" ht="12.75">
      <c r="A22" s="111">
        <v>17</v>
      </c>
      <c r="B22" s="113"/>
      <c r="C22" s="96"/>
      <c r="D22" s="98"/>
      <c r="E22" s="98"/>
      <c r="F22" s="98"/>
      <c r="G22" s="98"/>
      <c r="H22" s="98">
        <f t="shared" si="3"/>
        <v>0</v>
      </c>
      <c r="I22" s="109" t="e">
        <f t="shared" si="4"/>
        <v>#DIV/0!</v>
      </c>
      <c r="J22" s="112"/>
      <c r="K22" s="110">
        <v>0.75</v>
      </c>
      <c r="L22" s="110">
        <f t="shared" si="5"/>
        <v>0</v>
      </c>
    </row>
    <row r="23" spans="1:12" ht="12.75">
      <c r="A23" s="111">
        <v>18</v>
      </c>
      <c r="B23" s="113"/>
      <c r="C23" s="96"/>
      <c r="D23" s="98"/>
      <c r="E23" s="98"/>
      <c r="F23" s="98"/>
      <c r="G23" s="98"/>
      <c r="H23" s="98">
        <f t="shared" si="3"/>
        <v>0</v>
      </c>
      <c r="I23" s="109" t="e">
        <f t="shared" si="4"/>
        <v>#DIV/0!</v>
      </c>
      <c r="J23" s="112"/>
      <c r="K23" s="110">
        <v>0.75</v>
      </c>
      <c r="L23" s="110">
        <f t="shared" si="5"/>
        <v>0</v>
      </c>
    </row>
    <row r="24" spans="1:12" ht="12.75">
      <c r="A24" s="111">
        <v>19</v>
      </c>
      <c r="B24" s="113"/>
      <c r="C24" s="96"/>
      <c r="D24" s="98"/>
      <c r="E24" s="98"/>
      <c r="F24" s="98"/>
      <c r="G24" s="98"/>
      <c r="H24" s="98">
        <f t="shared" si="3"/>
        <v>0</v>
      </c>
      <c r="I24" s="109" t="e">
        <f t="shared" si="4"/>
        <v>#DIV/0!</v>
      </c>
      <c r="J24" s="112"/>
      <c r="K24" s="110">
        <v>0.75</v>
      </c>
      <c r="L24" s="110">
        <f t="shared" si="5"/>
        <v>0</v>
      </c>
    </row>
    <row r="25" spans="1:12" ht="12.75">
      <c r="A25" s="111">
        <v>20</v>
      </c>
      <c r="B25" s="113"/>
      <c r="C25" s="96"/>
      <c r="D25" s="98"/>
      <c r="E25" s="98"/>
      <c r="F25" s="98"/>
      <c r="G25" s="98"/>
      <c r="H25" s="98">
        <f t="shared" si="3"/>
        <v>0</v>
      </c>
      <c r="I25" s="109" t="e">
        <f t="shared" si="4"/>
        <v>#DIV/0!</v>
      </c>
      <c r="J25" s="112"/>
      <c r="K25" s="110">
        <v>0.75</v>
      </c>
      <c r="L25" s="110">
        <f t="shared" si="5"/>
        <v>0</v>
      </c>
    </row>
    <row r="26" spans="1:12" ht="12.75">
      <c r="A26" s="111">
        <v>21</v>
      </c>
      <c r="B26" s="113"/>
      <c r="C26" s="96"/>
      <c r="D26" s="98"/>
      <c r="E26" s="98"/>
      <c r="F26" s="98"/>
      <c r="G26" s="98"/>
      <c r="H26" s="98">
        <f t="shared" si="3"/>
        <v>0</v>
      </c>
      <c r="I26" s="109" t="e">
        <f t="shared" si="4"/>
        <v>#DIV/0!</v>
      </c>
      <c r="J26" s="112"/>
      <c r="K26" s="110">
        <v>0.75</v>
      </c>
      <c r="L26" s="110">
        <f t="shared" si="5"/>
        <v>0</v>
      </c>
    </row>
    <row r="27" spans="1:12" ht="12.75">
      <c r="A27" s="111">
        <v>22</v>
      </c>
      <c r="B27" s="113"/>
      <c r="C27" s="96"/>
      <c r="D27" s="101"/>
      <c r="E27" s="101"/>
      <c r="F27" s="108"/>
      <c r="G27" s="108"/>
      <c r="H27" s="98">
        <f t="shared" si="3"/>
        <v>0</v>
      </c>
      <c r="I27" s="109" t="e">
        <f t="shared" si="4"/>
        <v>#DIV/0!</v>
      </c>
      <c r="J27" s="112"/>
      <c r="K27" s="110">
        <v>0.75</v>
      </c>
      <c r="L27" s="110">
        <f t="shared" si="5"/>
        <v>0</v>
      </c>
    </row>
    <row r="28" spans="1:12" ht="12.75">
      <c r="A28" s="111">
        <v>23</v>
      </c>
      <c r="B28" s="113"/>
      <c r="C28" s="96"/>
      <c r="D28" s="101"/>
      <c r="E28" s="101"/>
      <c r="F28" s="101"/>
      <c r="G28" s="101"/>
      <c r="H28" s="98">
        <f t="shared" si="3"/>
        <v>0</v>
      </c>
      <c r="I28" s="109" t="e">
        <f t="shared" si="4"/>
        <v>#DIV/0!</v>
      </c>
      <c r="J28" s="112"/>
      <c r="K28" s="110">
        <v>0.75</v>
      </c>
      <c r="L28" s="110">
        <f t="shared" si="5"/>
        <v>0</v>
      </c>
    </row>
    <row r="29" spans="1:12" ht="12.75">
      <c r="A29" s="111">
        <v>24</v>
      </c>
      <c r="B29" s="113"/>
      <c r="C29" s="96"/>
      <c r="D29" s="101"/>
      <c r="E29" s="101"/>
      <c r="F29" s="101"/>
      <c r="G29" s="101"/>
      <c r="H29" s="98">
        <f t="shared" si="3"/>
        <v>0</v>
      </c>
      <c r="I29" s="109" t="e">
        <f t="shared" si="4"/>
        <v>#DIV/0!</v>
      </c>
      <c r="J29" s="112"/>
      <c r="K29" s="110">
        <v>0.75</v>
      </c>
      <c r="L29" s="110">
        <f t="shared" si="5"/>
        <v>0</v>
      </c>
    </row>
    <row r="30" spans="1:12" ht="12.75">
      <c r="A30" s="186" t="s">
        <v>71</v>
      </c>
      <c r="B30" s="186"/>
      <c r="C30" s="91">
        <f aca="true" t="shared" si="6" ref="C30:H30">SUM(C6:C29)</f>
        <v>0</v>
      </c>
      <c r="D30" s="91">
        <f t="shared" si="6"/>
        <v>0</v>
      </c>
      <c r="E30" s="91">
        <f t="shared" si="6"/>
        <v>0</v>
      </c>
      <c r="F30" s="91">
        <f t="shared" si="6"/>
        <v>8014.6</v>
      </c>
      <c r="G30" s="91">
        <f t="shared" si="6"/>
        <v>2496.2000000000003</v>
      </c>
      <c r="H30" s="91">
        <f t="shared" si="6"/>
        <v>10510.8</v>
      </c>
      <c r="I30" s="109" t="s">
        <v>41</v>
      </c>
      <c r="J30" s="114" t="s">
        <v>41</v>
      </c>
      <c r="K30" s="110">
        <v>0.75</v>
      </c>
      <c r="L30" s="110" t="s">
        <v>41</v>
      </c>
    </row>
    <row r="31" spans="1:9" s="41" customFormat="1" ht="11.25">
      <c r="A31" s="39"/>
      <c r="B31" s="39"/>
      <c r="C31" s="39"/>
      <c r="D31" s="40"/>
      <c r="E31" s="40"/>
      <c r="F31" s="40"/>
      <c r="G31" s="40"/>
      <c r="H31" s="40"/>
      <c r="I31" s="39"/>
    </row>
    <row r="32" spans="1:9" s="41" customFormat="1" ht="11.25">
      <c r="A32" s="39"/>
      <c r="B32" s="39"/>
      <c r="C32" s="39"/>
      <c r="D32" s="40"/>
      <c r="E32" s="40"/>
      <c r="F32" s="40"/>
      <c r="G32" s="40"/>
      <c r="H32" s="40"/>
      <c r="I32" s="39"/>
    </row>
    <row r="33" spans="1:9" s="41" customFormat="1" ht="11.25">
      <c r="A33" s="39"/>
      <c r="B33" s="39"/>
      <c r="C33" s="39"/>
      <c r="D33" s="40"/>
      <c r="E33" s="40"/>
      <c r="F33" s="40"/>
      <c r="G33" s="40"/>
      <c r="H33" s="40"/>
      <c r="I33" s="39"/>
    </row>
    <row r="34" spans="1:9" s="41" customFormat="1" ht="11.25">
      <c r="A34" s="39"/>
      <c r="B34" s="39"/>
      <c r="C34" s="39"/>
      <c r="D34" s="40"/>
      <c r="E34" s="40"/>
      <c r="F34" s="40"/>
      <c r="G34" s="40"/>
      <c r="H34" s="40"/>
      <c r="I34" s="42"/>
    </row>
    <row r="35" spans="1:9" s="41" customFormat="1" ht="11.25">
      <c r="A35" s="39"/>
      <c r="B35" s="39"/>
      <c r="C35" s="39"/>
      <c r="D35" s="40"/>
      <c r="E35" s="40"/>
      <c r="F35" s="40"/>
      <c r="G35" s="40"/>
      <c r="H35" s="40"/>
      <c r="I35" s="39"/>
    </row>
    <row r="36" spans="1:9" s="41" customFormat="1" ht="11.25">
      <c r="A36" s="39"/>
      <c r="B36" s="39"/>
      <c r="C36" s="39"/>
      <c r="D36" s="40"/>
      <c r="E36" s="40"/>
      <c r="F36" s="40"/>
      <c r="G36" s="40"/>
      <c r="H36" s="40"/>
      <c r="I36" s="39"/>
    </row>
    <row r="37" spans="1:9" s="41" customFormat="1" ht="11.25">
      <c r="A37" s="39"/>
      <c r="B37" s="39"/>
      <c r="C37" s="39"/>
      <c r="D37" s="40"/>
      <c r="E37" s="40"/>
      <c r="F37" s="40"/>
      <c r="G37" s="40"/>
      <c r="H37" s="40"/>
      <c r="I37" s="39"/>
    </row>
    <row r="38" spans="4:8" s="41" customFormat="1" ht="11.25">
      <c r="D38" s="40"/>
      <c r="E38" s="40"/>
      <c r="F38" s="40"/>
      <c r="G38" s="40"/>
      <c r="H38" s="40"/>
    </row>
    <row r="39" spans="4:8" s="41" customFormat="1" ht="11.25">
      <c r="D39" s="40"/>
      <c r="E39" s="40"/>
      <c r="F39" s="40"/>
      <c r="G39" s="40"/>
      <c r="H39" s="40"/>
    </row>
    <row r="40" spans="4:8" s="41" customFormat="1" ht="11.25">
      <c r="D40" s="40"/>
      <c r="E40" s="40"/>
      <c r="F40" s="40"/>
      <c r="G40" s="40"/>
      <c r="H40" s="40"/>
    </row>
    <row r="41" s="41" customFormat="1" ht="11.25"/>
    <row r="42" s="41" customFormat="1" ht="11.25"/>
  </sheetData>
  <sheetProtection/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4">
      <selection activeCell="C7" sqref="C7"/>
    </sheetView>
  </sheetViews>
  <sheetFormatPr defaultColWidth="9.00390625" defaultRowHeight="12.75"/>
  <cols>
    <col min="1" max="1" width="6.25390625" style="1" customWidth="1"/>
    <col min="2" max="2" width="35.875" style="2" customWidth="1"/>
    <col min="3" max="3" width="16.375" style="2" customWidth="1"/>
    <col min="4" max="5" width="9.25390625" style="2" hidden="1" customWidth="1"/>
    <col min="6" max="6" width="12.75390625" style="2" customWidth="1"/>
    <col min="7" max="7" width="13.25390625" style="2" customWidth="1"/>
    <col min="8" max="8" width="14.8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181" t="s">
        <v>208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176" t="s">
        <v>47</v>
      </c>
      <c r="B3" s="177" t="s">
        <v>129</v>
      </c>
      <c r="C3" s="6" t="s">
        <v>209</v>
      </c>
      <c r="D3" s="19"/>
      <c r="E3" s="19"/>
      <c r="F3" s="24" t="s">
        <v>279</v>
      </c>
      <c r="G3" s="24" t="s">
        <v>291</v>
      </c>
      <c r="H3" s="21" t="s">
        <v>134</v>
      </c>
      <c r="I3" s="5" t="s">
        <v>73</v>
      </c>
      <c r="J3" s="168" t="s">
        <v>48</v>
      </c>
      <c r="K3" s="168" t="s">
        <v>49</v>
      </c>
      <c r="L3" s="6" t="s">
        <v>39</v>
      </c>
    </row>
    <row r="4" spans="1:12" s="10" customFormat="1" ht="42.75" customHeight="1">
      <c r="A4" s="176"/>
      <c r="B4" s="177"/>
      <c r="C4" s="8" t="s">
        <v>59</v>
      </c>
      <c r="D4" s="7" t="s">
        <v>40</v>
      </c>
      <c r="E4" s="7" t="s">
        <v>40</v>
      </c>
      <c r="F4" s="8" t="s">
        <v>59</v>
      </c>
      <c r="G4" s="8" t="s">
        <v>136</v>
      </c>
      <c r="H4" s="8" t="s">
        <v>72</v>
      </c>
      <c r="I4" s="8" t="s">
        <v>70</v>
      </c>
      <c r="J4" s="169"/>
      <c r="K4" s="169"/>
      <c r="L4" s="9" t="s">
        <v>62</v>
      </c>
    </row>
    <row r="5" spans="1:12" s="10" customFormat="1" ht="10.5" customHeight="1">
      <c r="A5" s="28">
        <v>1</v>
      </c>
      <c r="B5" s="28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82">
        <v>1</v>
      </c>
      <c r="B6" s="90" t="s">
        <v>24</v>
      </c>
      <c r="C6" s="96"/>
      <c r="D6" s="98"/>
      <c r="E6" s="98"/>
      <c r="F6" s="98">
        <v>11460.1</v>
      </c>
      <c r="G6" s="98">
        <v>5445.9</v>
      </c>
      <c r="H6" s="98">
        <f>F6-G6</f>
        <v>6014.200000000001</v>
      </c>
      <c r="I6" s="102">
        <f aca="true" t="shared" si="0" ref="I6:I17">C6/H6*100</f>
        <v>0</v>
      </c>
      <c r="J6" s="103">
        <v>1</v>
      </c>
      <c r="K6" s="95">
        <v>0.75</v>
      </c>
      <c r="L6" s="95">
        <f aca="true" t="shared" si="1" ref="L6:L17">J6*K6</f>
        <v>0.75</v>
      </c>
    </row>
    <row r="7" spans="1:12" ht="12.75">
      <c r="A7" s="82">
        <v>2</v>
      </c>
      <c r="B7" s="90" t="s">
        <v>25</v>
      </c>
      <c r="C7" s="96"/>
      <c r="D7" s="98"/>
      <c r="E7" s="98"/>
      <c r="F7" s="98">
        <v>2643.3</v>
      </c>
      <c r="G7" s="98">
        <v>1192.9</v>
      </c>
      <c r="H7" s="98">
        <f aca="true" t="shared" si="2" ref="H7:H17">F7-G7</f>
        <v>1450.4</v>
      </c>
      <c r="I7" s="102">
        <f t="shared" si="0"/>
        <v>0</v>
      </c>
      <c r="J7" s="103">
        <v>1</v>
      </c>
      <c r="K7" s="95">
        <v>0.75</v>
      </c>
      <c r="L7" s="95">
        <f t="shared" si="1"/>
        <v>0.75</v>
      </c>
    </row>
    <row r="8" spans="1:12" ht="12.75">
      <c r="A8" s="82">
        <v>3</v>
      </c>
      <c r="B8" s="90" t="s">
        <v>26</v>
      </c>
      <c r="C8" s="96"/>
      <c r="D8" s="98"/>
      <c r="E8" s="98"/>
      <c r="F8" s="98">
        <v>3541</v>
      </c>
      <c r="G8" s="98">
        <v>672.7</v>
      </c>
      <c r="H8" s="98">
        <f t="shared" si="2"/>
        <v>2868.3</v>
      </c>
      <c r="I8" s="115">
        <f t="shared" si="0"/>
        <v>0</v>
      </c>
      <c r="J8" s="103">
        <v>1</v>
      </c>
      <c r="K8" s="95">
        <v>0.75</v>
      </c>
      <c r="L8" s="95">
        <f t="shared" si="1"/>
        <v>0.75</v>
      </c>
    </row>
    <row r="9" spans="1:12" ht="12.75">
      <c r="A9" s="82">
        <v>4</v>
      </c>
      <c r="B9" s="90" t="s">
        <v>27</v>
      </c>
      <c r="C9" s="96"/>
      <c r="D9" s="98"/>
      <c r="E9" s="98"/>
      <c r="F9" s="98">
        <v>2588.3</v>
      </c>
      <c r="G9" s="98">
        <v>1295.9</v>
      </c>
      <c r="H9" s="98">
        <f t="shared" si="2"/>
        <v>1292.4</v>
      </c>
      <c r="I9" s="115">
        <f t="shared" si="0"/>
        <v>0</v>
      </c>
      <c r="J9" s="103">
        <v>1</v>
      </c>
      <c r="K9" s="95">
        <v>0.75</v>
      </c>
      <c r="L9" s="95">
        <f t="shared" si="1"/>
        <v>0.75</v>
      </c>
    </row>
    <row r="10" spans="1:12" ht="25.5">
      <c r="A10" s="82">
        <v>5</v>
      </c>
      <c r="B10" s="90" t="s">
        <v>28</v>
      </c>
      <c r="C10" s="96"/>
      <c r="D10" s="98"/>
      <c r="E10" s="98"/>
      <c r="F10" s="98">
        <v>1820.8</v>
      </c>
      <c r="G10" s="98">
        <v>556.2</v>
      </c>
      <c r="H10" s="98">
        <f t="shared" si="2"/>
        <v>1264.6</v>
      </c>
      <c r="I10" s="115">
        <f t="shared" si="0"/>
        <v>0</v>
      </c>
      <c r="J10" s="103">
        <v>1</v>
      </c>
      <c r="K10" s="95">
        <v>0.75</v>
      </c>
      <c r="L10" s="95">
        <f t="shared" si="1"/>
        <v>0.75</v>
      </c>
    </row>
    <row r="11" spans="1:12" ht="12.75">
      <c r="A11" s="82">
        <v>6</v>
      </c>
      <c r="B11" s="90" t="s">
        <v>29</v>
      </c>
      <c r="C11" s="96"/>
      <c r="D11" s="98"/>
      <c r="E11" s="98"/>
      <c r="F11" s="98">
        <v>1340.8</v>
      </c>
      <c r="G11" s="98">
        <v>136.1</v>
      </c>
      <c r="H11" s="98">
        <f t="shared" si="2"/>
        <v>1204.7</v>
      </c>
      <c r="I11" s="115">
        <f t="shared" si="0"/>
        <v>0</v>
      </c>
      <c r="J11" s="103">
        <v>1</v>
      </c>
      <c r="K11" s="95">
        <v>0.75</v>
      </c>
      <c r="L11" s="95">
        <f t="shared" si="1"/>
        <v>0.75</v>
      </c>
    </row>
    <row r="12" spans="1:12" ht="12.75">
      <c r="A12" s="82">
        <v>7</v>
      </c>
      <c r="B12" s="90" t="s">
        <v>30</v>
      </c>
      <c r="C12" s="96"/>
      <c r="D12" s="98"/>
      <c r="E12" s="98"/>
      <c r="F12" s="98">
        <v>1760.2</v>
      </c>
      <c r="G12" s="98">
        <v>178.8</v>
      </c>
      <c r="H12" s="98">
        <f t="shared" si="2"/>
        <v>1581.4</v>
      </c>
      <c r="I12" s="115">
        <f t="shared" si="0"/>
        <v>0</v>
      </c>
      <c r="J12" s="103">
        <v>1</v>
      </c>
      <c r="K12" s="95">
        <v>0.75</v>
      </c>
      <c r="L12" s="95">
        <f t="shared" si="1"/>
        <v>0.75</v>
      </c>
    </row>
    <row r="13" spans="1:12" ht="12.75">
      <c r="A13" s="82">
        <v>8</v>
      </c>
      <c r="B13" s="90" t="s">
        <v>31</v>
      </c>
      <c r="C13" s="96"/>
      <c r="D13" s="98"/>
      <c r="E13" s="98"/>
      <c r="F13" s="98">
        <v>4916.1</v>
      </c>
      <c r="G13" s="98">
        <v>2019.3</v>
      </c>
      <c r="H13" s="98">
        <f t="shared" si="2"/>
        <v>2896.8</v>
      </c>
      <c r="I13" s="115">
        <f t="shared" si="0"/>
        <v>0</v>
      </c>
      <c r="J13" s="103">
        <v>1</v>
      </c>
      <c r="K13" s="95">
        <v>0.75</v>
      </c>
      <c r="L13" s="95">
        <f t="shared" si="1"/>
        <v>0.75</v>
      </c>
    </row>
    <row r="14" spans="1:12" ht="12.75">
      <c r="A14" s="82">
        <v>9</v>
      </c>
      <c r="B14" s="90" t="s">
        <v>32</v>
      </c>
      <c r="C14" s="96"/>
      <c r="D14" s="98"/>
      <c r="E14" s="98"/>
      <c r="F14" s="98">
        <v>1254.7</v>
      </c>
      <c r="G14" s="98">
        <v>137.3</v>
      </c>
      <c r="H14" s="98">
        <f t="shared" si="2"/>
        <v>1117.4</v>
      </c>
      <c r="I14" s="115">
        <f t="shared" si="0"/>
        <v>0</v>
      </c>
      <c r="J14" s="103">
        <v>1</v>
      </c>
      <c r="K14" s="95">
        <v>0.75</v>
      </c>
      <c r="L14" s="95">
        <f t="shared" si="1"/>
        <v>0.75</v>
      </c>
    </row>
    <row r="15" spans="1:12" ht="25.5">
      <c r="A15" s="82">
        <v>10</v>
      </c>
      <c r="B15" s="90" t="s">
        <v>33</v>
      </c>
      <c r="C15" s="96"/>
      <c r="D15" s="98"/>
      <c r="E15" s="98"/>
      <c r="F15" s="98">
        <v>5816.3</v>
      </c>
      <c r="G15" s="98">
        <v>3643.7</v>
      </c>
      <c r="H15" s="98">
        <f t="shared" si="2"/>
        <v>2172.6000000000004</v>
      </c>
      <c r="I15" s="115">
        <f t="shared" si="0"/>
        <v>0</v>
      </c>
      <c r="J15" s="103">
        <v>1</v>
      </c>
      <c r="K15" s="95">
        <v>0.75</v>
      </c>
      <c r="L15" s="95">
        <f t="shared" si="1"/>
        <v>0.75</v>
      </c>
    </row>
    <row r="16" spans="1:12" ht="12.75">
      <c r="A16" s="82">
        <v>11</v>
      </c>
      <c r="B16" s="90" t="s">
        <v>34</v>
      </c>
      <c r="C16" s="96"/>
      <c r="D16" s="98"/>
      <c r="E16" s="98"/>
      <c r="F16" s="98">
        <v>13973.2</v>
      </c>
      <c r="G16" s="98">
        <v>7563.7</v>
      </c>
      <c r="H16" s="98">
        <f t="shared" si="2"/>
        <v>6409.500000000001</v>
      </c>
      <c r="I16" s="115">
        <f t="shared" si="0"/>
        <v>0</v>
      </c>
      <c r="J16" s="103">
        <v>1</v>
      </c>
      <c r="K16" s="95">
        <v>0.75</v>
      </c>
      <c r="L16" s="95">
        <f t="shared" si="1"/>
        <v>0.75</v>
      </c>
    </row>
    <row r="17" spans="1:12" ht="12.75">
      <c r="A17" s="82">
        <v>12</v>
      </c>
      <c r="B17" s="90" t="s">
        <v>35</v>
      </c>
      <c r="C17" s="96"/>
      <c r="D17" s="98"/>
      <c r="E17" s="98"/>
      <c r="F17" s="98">
        <v>3804.3</v>
      </c>
      <c r="G17" s="98">
        <v>1023.8</v>
      </c>
      <c r="H17" s="98">
        <f t="shared" si="2"/>
        <v>2780.5</v>
      </c>
      <c r="I17" s="115">
        <f t="shared" si="0"/>
        <v>0</v>
      </c>
      <c r="J17" s="103">
        <v>1</v>
      </c>
      <c r="K17" s="95">
        <v>0.75</v>
      </c>
      <c r="L17" s="95">
        <f t="shared" si="1"/>
        <v>0.75</v>
      </c>
    </row>
    <row r="18" spans="1:12" ht="12.75">
      <c r="A18" s="82">
        <v>13</v>
      </c>
      <c r="B18" s="22"/>
      <c r="C18" s="96"/>
      <c r="D18" s="98"/>
      <c r="E18" s="98"/>
      <c r="F18" s="98"/>
      <c r="G18" s="98"/>
      <c r="H18" s="98">
        <f aca="true" t="shared" si="3" ref="H18:H23">F18-G18</f>
        <v>0</v>
      </c>
      <c r="I18" s="115" t="e">
        <f aca="true" t="shared" si="4" ref="I18:I23">C18/H18*100</f>
        <v>#DIV/0!</v>
      </c>
      <c r="J18" s="103"/>
      <c r="K18" s="95">
        <v>0.75</v>
      </c>
      <c r="L18" s="95">
        <f aca="true" t="shared" si="5" ref="L18:L23">J18*K18</f>
        <v>0</v>
      </c>
    </row>
    <row r="19" spans="1:12" ht="12.75">
      <c r="A19" s="82">
        <v>20</v>
      </c>
      <c r="B19" s="22"/>
      <c r="C19" s="96"/>
      <c r="D19" s="98"/>
      <c r="E19" s="98"/>
      <c r="F19" s="98"/>
      <c r="G19" s="98"/>
      <c r="H19" s="98">
        <f t="shared" si="3"/>
        <v>0</v>
      </c>
      <c r="I19" s="115" t="e">
        <f t="shared" si="4"/>
        <v>#DIV/0!</v>
      </c>
      <c r="J19" s="103"/>
      <c r="K19" s="95">
        <v>0.75</v>
      </c>
      <c r="L19" s="95">
        <f t="shared" si="5"/>
        <v>0</v>
      </c>
    </row>
    <row r="20" spans="1:12" ht="12.75">
      <c r="A20" s="82">
        <v>21</v>
      </c>
      <c r="B20" s="22"/>
      <c r="C20" s="96"/>
      <c r="D20" s="98"/>
      <c r="E20" s="98"/>
      <c r="F20" s="98"/>
      <c r="G20" s="98"/>
      <c r="H20" s="98">
        <f t="shared" si="3"/>
        <v>0</v>
      </c>
      <c r="I20" s="115" t="e">
        <f t="shared" si="4"/>
        <v>#DIV/0!</v>
      </c>
      <c r="J20" s="103"/>
      <c r="K20" s="95">
        <v>0.75</v>
      </c>
      <c r="L20" s="95">
        <f t="shared" si="5"/>
        <v>0</v>
      </c>
    </row>
    <row r="21" spans="1:12" ht="12.75">
      <c r="A21" s="82">
        <v>22</v>
      </c>
      <c r="B21" s="22"/>
      <c r="C21" s="96"/>
      <c r="D21" s="101"/>
      <c r="E21" s="101"/>
      <c r="F21" s="98"/>
      <c r="G21" s="98"/>
      <c r="H21" s="98">
        <f t="shared" si="3"/>
        <v>0</v>
      </c>
      <c r="I21" s="115" t="e">
        <f t="shared" si="4"/>
        <v>#DIV/0!</v>
      </c>
      <c r="J21" s="103"/>
      <c r="K21" s="95">
        <v>0.75</v>
      </c>
      <c r="L21" s="95">
        <f t="shared" si="5"/>
        <v>0</v>
      </c>
    </row>
    <row r="22" spans="1:12" ht="12.75">
      <c r="A22" s="82">
        <v>23</v>
      </c>
      <c r="B22" s="22"/>
      <c r="C22" s="96"/>
      <c r="D22" s="101"/>
      <c r="E22" s="101"/>
      <c r="F22" s="98"/>
      <c r="G22" s="98"/>
      <c r="H22" s="98">
        <f t="shared" si="3"/>
        <v>0</v>
      </c>
      <c r="I22" s="115" t="e">
        <f t="shared" si="4"/>
        <v>#DIV/0!</v>
      </c>
      <c r="J22" s="103"/>
      <c r="K22" s="95">
        <v>0.75</v>
      </c>
      <c r="L22" s="95">
        <f t="shared" si="5"/>
        <v>0</v>
      </c>
    </row>
    <row r="23" spans="1:12" ht="12.75">
      <c r="A23" s="82">
        <v>24</v>
      </c>
      <c r="B23" s="22"/>
      <c r="C23" s="96"/>
      <c r="D23" s="101"/>
      <c r="E23" s="101"/>
      <c r="F23" s="98"/>
      <c r="G23" s="98"/>
      <c r="H23" s="98">
        <f t="shared" si="3"/>
        <v>0</v>
      </c>
      <c r="I23" s="115" t="e">
        <f t="shared" si="4"/>
        <v>#DIV/0!</v>
      </c>
      <c r="J23" s="103"/>
      <c r="K23" s="95">
        <v>0.75</v>
      </c>
      <c r="L23" s="95">
        <f t="shared" si="5"/>
        <v>0</v>
      </c>
    </row>
    <row r="24" spans="1:12" ht="12.75">
      <c r="A24" s="174" t="s">
        <v>71</v>
      </c>
      <c r="B24" s="174"/>
      <c r="C24" s="91">
        <f aca="true" t="shared" si="6" ref="C24:H24">SUM(C6:C23)</f>
        <v>0</v>
      </c>
      <c r="D24" s="91">
        <f t="shared" si="6"/>
        <v>0</v>
      </c>
      <c r="E24" s="91">
        <f t="shared" si="6"/>
        <v>0</v>
      </c>
      <c r="F24" s="91">
        <f t="shared" si="6"/>
        <v>54919.100000000006</v>
      </c>
      <c r="G24" s="91">
        <f t="shared" si="6"/>
        <v>23866.3</v>
      </c>
      <c r="H24" s="91">
        <f t="shared" si="6"/>
        <v>31052.800000000003</v>
      </c>
      <c r="I24" s="102" t="s">
        <v>41</v>
      </c>
      <c r="J24" s="103" t="s">
        <v>41</v>
      </c>
      <c r="K24" s="95">
        <v>0.75</v>
      </c>
      <c r="L24" s="95" t="s">
        <v>41</v>
      </c>
    </row>
    <row r="25" spans="1:10" s="17" customFormat="1" ht="11.25">
      <c r="A25" s="13"/>
      <c r="B25" s="14"/>
      <c r="C25" s="14"/>
      <c r="D25" s="15"/>
      <c r="E25" s="15"/>
      <c r="F25" s="14"/>
      <c r="G25" s="14"/>
      <c r="H25" s="15"/>
      <c r="I25" s="14"/>
      <c r="J25" s="16"/>
    </row>
    <row r="26" spans="1:10" s="17" customFormat="1" ht="11.25">
      <c r="A26" s="13"/>
      <c r="B26" s="14"/>
      <c r="C26" s="14"/>
      <c r="D26" s="15"/>
      <c r="E26" s="15"/>
      <c r="F26" s="14"/>
      <c r="G26" s="14"/>
      <c r="H26" s="15"/>
      <c r="I26" s="14"/>
      <c r="J26" s="16"/>
    </row>
    <row r="27" spans="1:10" s="17" customFormat="1" ht="11.25">
      <c r="A27" s="13"/>
      <c r="B27" s="14"/>
      <c r="C27" s="14"/>
      <c r="D27" s="15"/>
      <c r="E27" s="15"/>
      <c r="F27" s="14"/>
      <c r="G27" s="14"/>
      <c r="H27" s="15"/>
      <c r="I27" s="14"/>
      <c r="J27" s="16"/>
    </row>
    <row r="28" spans="1:10" s="17" customFormat="1" ht="11.25">
      <c r="A28" s="13"/>
      <c r="B28" s="14"/>
      <c r="C28" s="14"/>
      <c r="D28" s="15"/>
      <c r="E28" s="15"/>
      <c r="F28" s="14"/>
      <c r="G28" s="14"/>
      <c r="H28" s="15"/>
      <c r="I28" s="18"/>
      <c r="J28" s="16"/>
    </row>
    <row r="29" spans="1:10" s="17" customFormat="1" ht="11.25">
      <c r="A29" s="13"/>
      <c r="B29" s="14"/>
      <c r="C29" s="14"/>
      <c r="D29" s="15"/>
      <c r="E29" s="15"/>
      <c r="F29" s="14"/>
      <c r="G29" s="14"/>
      <c r="H29" s="15"/>
      <c r="I29" s="14"/>
      <c r="J29" s="16"/>
    </row>
    <row r="30" spans="1:10" s="17" customFormat="1" ht="11.25">
      <c r="A30" s="13"/>
      <c r="B30" s="14"/>
      <c r="C30" s="14"/>
      <c r="D30" s="15"/>
      <c r="E30" s="15"/>
      <c r="F30" s="14"/>
      <c r="G30" s="14"/>
      <c r="H30" s="15"/>
      <c r="I30" s="14"/>
      <c r="J30" s="16"/>
    </row>
    <row r="31" spans="1:10" s="17" customFormat="1" ht="11.25">
      <c r="A31" s="13"/>
      <c r="B31" s="14"/>
      <c r="C31" s="14"/>
      <c r="D31" s="15"/>
      <c r="E31" s="15"/>
      <c r="F31" s="14"/>
      <c r="G31" s="14"/>
      <c r="H31" s="15"/>
      <c r="I31" s="14"/>
      <c r="J31" s="16"/>
    </row>
    <row r="32" spans="1:10" s="17" customFormat="1" ht="11.25">
      <c r="A32" s="16"/>
      <c r="D32" s="15"/>
      <c r="E32" s="15"/>
      <c r="H32" s="15"/>
      <c r="J32" s="16"/>
    </row>
    <row r="33" spans="1:10" s="17" customFormat="1" ht="11.25">
      <c r="A33" s="16"/>
      <c r="D33" s="15"/>
      <c r="E33" s="15"/>
      <c r="H33" s="15"/>
      <c r="J33" s="16"/>
    </row>
    <row r="34" spans="1:10" s="17" customFormat="1" ht="11.25">
      <c r="A34" s="16"/>
      <c r="D34" s="15"/>
      <c r="E34" s="15"/>
      <c r="H34" s="15"/>
      <c r="J34" s="16"/>
    </row>
    <row r="35" spans="1:10" s="17" customFormat="1" ht="11.25">
      <c r="A35" s="16"/>
      <c r="J35" s="16"/>
    </row>
    <row r="36" spans="1:10" s="17" customFormat="1" ht="11.25">
      <c r="A36" s="16"/>
      <c r="J36" s="16"/>
    </row>
  </sheetData>
  <sheetProtection/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I3">
      <selection activeCell="M6" sqref="M6:M17"/>
    </sheetView>
  </sheetViews>
  <sheetFormatPr defaultColWidth="9.00390625" defaultRowHeight="12.75"/>
  <cols>
    <col min="1" max="1" width="3.375" style="1" customWidth="1"/>
    <col min="2" max="2" width="37.125" style="2" customWidth="1"/>
    <col min="3" max="3" width="12.375" style="2" customWidth="1"/>
    <col min="4" max="4" width="10.625" style="2" customWidth="1"/>
    <col min="5" max="5" width="11.00390625" style="2" customWidth="1"/>
    <col min="6" max="6" width="14.375" style="2" customWidth="1"/>
    <col min="7" max="8" width="9.25390625" style="2" hidden="1" customWidth="1"/>
    <col min="9" max="9" width="12.625" style="2" customWidth="1"/>
    <col min="10" max="10" width="13.125" style="2" customWidth="1"/>
    <col min="11" max="11" width="14.125" style="2" customWidth="1"/>
    <col min="12" max="12" width="11.875" style="2" customWidth="1"/>
    <col min="13" max="13" width="12.25390625" style="2" customWidth="1"/>
    <col min="14" max="14" width="16.7539062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181" t="s">
        <v>210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45.5" customHeight="1">
      <c r="A3" s="176" t="s">
        <v>36</v>
      </c>
      <c r="B3" s="177" t="s">
        <v>129</v>
      </c>
      <c r="C3" s="24" t="s">
        <v>292</v>
      </c>
      <c r="D3" s="24" t="s">
        <v>293</v>
      </c>
      <c r="E3" s="24" t="s">
        <v>294</v>
      </c>
      <c r="F3" s="21" t="s">
        <v>211</v>
      </c>
      <c r="G3" s="19"/>
      <c r="H3" s="19"/>
      <c r="I3" s="5" t="s">
        <v>371</v>
      </c>
      <c r="J3" s="5" t="s">
        <v>278</v>
      </c>
      <c r="K3" s="24" t="s">
        <v>64</v>
      </c>
      <c r="L3" s="24" t="s">
        <v>330</v>
      </c>
      <c r="M3" s="24" t="s">
        <v>295</v>
      </c>
      <c r="N3" s="21" t="s">
        <v>212</v>
      </c>
      <c r="O3" s="5" t="s">
        <v>77</v>
      </c>
      <c r="P3" s="168" t="s">
        <v>50</v>
      </c>
      <c r="Q3" s="168" t="s">
        <v>51</v>
      </c>
      <c r="R3" s="6" t="s">
        <v>39</v>
      </c>
    </row>
    <row r="4" spans="1:18" s="10" customFormat="1" ht="75.75" customHeight="1">
      <c r="A4" s="176"/>
      <c r="B4" s="177"/>
      <c r="C4" s="8" t="s">
        <v>166</v>
      </c>
      <c r="D4" s="8" t="s">
        <v>166</v>
      </c>
      <c r="E4" s="8" t="s">
        <v>166</v>
      </c>
      <c r="F4" s="8" t="s">
        <v>74</v>
      </c>
      <c r="G4" s="7" t="s">
        <v>40</v>
      </c>
      <c r="H4" s="7" t="s">
        <v>40</v>
      </c>
      <c r="I4" s="5" t="s">
        <v>63</v>
      </c>
      <c r="J4" s="5" t="s">
        <v>63</v>
      </c>
      <c r="K4" s="8" t="s">
        <v>75</v>
      </c>
      <c r="L4" s="8" t="s">
        <v>166</v>
      </c>
      <c r="M4" s="8" t="s">
        <v>130</v>
      </c>
      <c r="N4" s="8" t="s">
        <v>76</v>
      </c>
      <c r="O4" s="8" t="s">
        <v>78</v>
      </c>
      <c r="P4" s="169"/>
      <c r="Q4" s="169"/>
      <c r="R4" s="9" t="s">
        <v>79</v>
      </c>
    </row>
    <row r="5" spans="1:18" s="10" customFormat="1" ht="12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7"/>
      <c r="H5" s="7"/>
      <c r="I5" s="28">
        <v>7</v>
      </c>
      <c r="J5" s="2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82">
        <v>1</v>
      </c>
      <c r="B6" s="90" t="s">
        <v>24</v>
      </c>
      <c r="C6" s="98">
        <v>10217.3</v>
      </c>
      <c r="D6" s="98">
        <v>1599.4</v>
      </c>
      <c r="E6" s="98">
        <v>3844.2</v>
      </c>
      <c r="F6" s="98">
        <f>C6-D6-E6</f>
        <v>4773.7</v>
      </c>
      <c r="G6" s="98"/>
      <c r="H6" s="98"/>
      <c r="I6" s="91"/>
      <c r="J6" s="91"/>
      <c r="K6" s="98">
        <f>J6-I6</f>
        <v>0</v>
      </c>
      <c r="L6" s="98">
        <v>11441.8</v>
      </c>
      <c r="M6" s="98">
        <v>5443.7</v>
      </c>
      <c r="N6" s="108">
        <f aca="true" t="shared" si="0" ref="N6:N17">L6-M6</f>
        <v>5998.099999999999</v>
      </c>
      <c r="O6" s="102">
        <f>(F6-N6)/F6*100</f>
        <v>-25.64886775457192</v>
      </c>
      <c r="P6" s="116">
        <v>0</v>
      </c>
      <c r="Q6" s="95">
        <v>1</v>
      </c>
      <c r="R6" s="95">
        <f aca="true" t="shared" si="1" ref="R6:R29">P6*Q6</f>
        <v>0</v>
      </c>
    </row>
    <row r="7" spans="1:18" ht="12.75">
      <c r="A7" s="82">
        <v>2</v>
      </c>
      <c r="B7" s="90" t="s">
        <v>25</v>
      </c>
      <c r="C7" s="98">
        <v>2483.6</v>
      </c>
      <c r="D7" s="98">
        <v>789.2</v>
      </c>
      <c r="E7" s="98">
        <v>403.8</v>
      </c>
      <c r="F7" s="98">
        <f aca="true" t="shared" si="2" ref="F7:F29">C7-D7-E7</f>
        <v>1290.6</v>
      </c>
      <c r="G7" s="98"/>
      <c r="H7" s="98"/>
      <c r="I7" s="91"/>
      <c r="J7" s="91"/>
      <c r="K7" s="98">
        <f aca="true" t="shared" si="3" ref="K7:K29">J7-I7</f>
        <v>0</v>
      </c>
      <c r="L7" s="98">
        <v>2543.3</v>
      </c>
      <c r="M7" s="98">
        <v>1192.9</v>
      </c>
      <c r="N7" s="108">
        <f t="shared" si="0"/>
        <v>1350.4</v>
      </c>
      <c r="O7" s="102">
        <f aca="true" t="shared" si="4" ref="O7:O29">(F7-N7)/F7*100</f>
        <v>-4.633503796683727</v>
      </c>
      <c r="P7" s="116">
        <v>0.08</v>
      </c>
      <c r="Q7" s="95">
        <v>1</v>
      </c>
      <c r="R7" s="95">
        <f t="shared" si="1"/>
        <v>0.08</v>
      </c>
    </row>
    <row r="8" spans="1:18" ht="12.75">
      <c r="A8" s="82">
        <v>3</v>
      </c>
      <c r="B8" s="90" t="s">
        <v>26</v>
      </c>
      <c r="C8" s="98">
        <v>3516.7</v>
      </c>
      <c r="D8" s="98">
        <v>116.6</v>
      </c>
      <c r="E8" s="98">
        <v>556.1</v>
      </c>
      <c r="F8" s="98">
        <f t="shared" si="2"/>
        <v>2844</v>
      </c>
      <c r="G8" s="98"/>
      <c r="H8" s="98"/>
      <c r="I8" s="91"/>
      <c r="J8" s="91"/>
      <c r="K8" s="98">
        <f t="shared" si="3"/>
        <v>0</v>
      </c>
      <c r="L8" s="98">
        <v>3538.2</v>
      </c>
      <c r="M8" s="98">
        <v>672.7</v>
      </c>
      <c r="N8" s="108">
        <f t="shared" si="0"/>
        <v>2865.5</v>
      </c>
      <c r="O8" s="102">
        <f t="shared" si="4"/>
        <v>-0.7559774964838256</v>
      </c>
      <c r="P8" s="116">
        <v>0.84</v>
      </c>
      <c r="Q8" s="95">
        <v>1</v>
      </c>
      <c r="R8" s="95">
        <f t="shared" si="1"/>
        <v>0.84</v>
      </c>
    </row>
    <row r="9" spans="1:18" ht="12.75">
      <c r="A9" s="82">
        <v>4</v>
      </c>
      <c r="B9" s="90" t="s">
        <v>27</v>
      </c>
      <c r="C9" s="98">
        <v>2487.8</v>
      </c>
      <c r="D9" s="98">
        <v>789.2</v>
      </c>
      <c r="E9" s="98">
        <v>506.7</v>
      </c>
      <c r="F9" s="98">
        <f t="shared" si="2"/>
        <v>1191.9</v>
      </c>
      <c r="G9" s="98"/>
      <c r="H9" s="98"/>
      <c r="I9" s="91"/>
      <c r="J9" s="91"/>
      <c r="K9" s="98">
        <f t="shared" si="3"/>
        <v>0</v>
      </c>
      <c r="L9" s="98">
        <v>2580.1</v>
      </c>
      <c r="M9" s="98">
        <v>1295.9</v>
      </c>
      <c r="N9" s="108">
        <f t="shared" si="0"/>
        <v>1284.1999999999998</v>
      </c>
      <c r="O9" s="102">
        <f t="shared" si="4"/>
        <v>-7.743938249853152</v>
      </c>
      <c r="P9" s="116">
        <v>0</v>
      </c>
      <c r="Q9" s="95">
        <v>1</v>
      </c>
      <c r="R9" s="95">
        <f t="shared" si="1"/>
        <v>0</v>
      </c>
    </row>
    <row r="10" spans="1:18" ht="12.75">
      <c r="A10" s="82">
        <v>5</v>
      </c>
      <c r="B10" s="90" t="s">
        <v>28</v>
      </c>
      <c r="C10" s="98">
        <v>1817.2</v>
      </c>
      <c r="D10" s="98">
        <v>46.4</v>
      </c>
      <c r="E10" s="98">
        <v>509.6</v>
      </c>
      <c r="F10" s="98">
        <f t="shared" si="2"/>
        <v>1261.1999999999998</v>
      </c>
      <c r="G10" s="98"/>
      <c r="H10" s="98"/>
      <c r="I10" s="91"/>
      <c r="J10" s="91"/>
      <c r="K10" s="98">
        <f t="shared" si="3"/>
        <v>0</v>
      </c>
      <c r="L10" s="98">
        <v>1814.5</v>
      </c>
      <c r="M10" s="98">
        <v>556.3</v>
      </c>
      <c r="N10" s="108">
        <f t="shared" si="0"/>
        <v>1258.2</v>
      </c>
      <c r="O10" s="102">
        <f t="shared" si="4"/>
        <v>0.2378686964795253</v>
      </c>
      <c r="P10" s="116">
        <v>1</v>
      </c>
      <c r="Q10" s="95">
        <v>1</v>
      </c>
      <c r="R10" s="95">
        <f t="shared" si="1"/>
        <v>1</v>
      </c>
    </row>
    <row r="11" spans="1:18" ht="12.75">
      <c r="A11" s="82">
        <v>6</v>
      </c>
      <c r="B11" s="90" t="s">
        <v>29</v>
      </c>
      <c r="C11" s="98">
        <v>1257.7</v>
      </c>
      <c r="D11" s="98">
        <v>46.7</v>
      </c>
      <c r="E11" s="98">
        <v>89.4</v>
      </c>
      <c r="F11" s="98">
        <f t="shared" si="2"/>
        <v>1121.6</v>
      </c>
      <c r="G11" s="98"/>
      <c r="H11" s="98"/>
      <c r="I11" s="91"/>
      <c r="J11" s="91"/>
      <c r="K11" s="98">
        <f t="shared" si="3"/>
        <v>0</v>
      </c>
      <c r="L11" s="98">
        <v>1273.1</v>
      </c>
      <c r="M11" s="98">
        <v>136.1</v>
      </c>
      <c r="N11" s="108">
        <f t="shared" si="0"/>
        <v>1137</v>
      </c>
      <c r="O11" s="102">
        <f t="shared" si="4"/>
        <v>-1.3730385164051437</v>
      </c>
      <c r="P11" s="116">
        <v>0.72</v>
      </c>
      <c r="Q11" s="95">
        <v>1</v>
      </c>
      <c r="R11" s="95">
        <f t="shared" si="1"/>
        <v>0.72</v>
      </c>
    </row>
    <row r="12" spans="1:18" ht="12.75">
      <c r="A12" s="82">
        <v>7</v>
      </c>
      <c r="B12" s="90" t="s">
        <v>30</v>
      </c>
      <c r="C12" s="98">
        <v>1730.6</v>
      </c>
      <c r="D12" s="98">
        <v>46.7</v>
      </c>
      <c r="E12" s="98">
        <v>132.1</v>
      </c>
      <c r="F12" s="98">
        <f t="shared" si="2"/>
        <v>1551.8</v>
      </c>
      <c r="G12" s="98"/>
      <c r="H12" s="98"/>
      <c r="I12" s="91"/>
      <c r="J12" s="91"/>
      <c r="K12" s="98">
        <f t="shared" si="3"/>
        <v>0</v>
      </c>
      <c r="L12" s="98">
        <v>1753</v>
      </c>
      <c r="M12" s="98">
        <v>178.8</v>
      </c>
      <c r="N12" s="108">
        <f t="shared" si="0"/>
        <v>1574.2</v>
      </c>
      <c r="O12" s="102">
        <f t="shared" si="4"/>
        <v>-1.4434849851785083</v>
      </c>
      <c r="P12" s="116">
        <v>0.72</v>
      </c>
      <c r="Q12" s="95">
        <v>1</v>
      </c>
      <c r="R12" s="95">
        <f t="shared" si="1"/>
        <v>0.72</v>
      </c>
    </row>
    <row r="13" spans="1:18" ht="12.75">
      <c r="A13" s="82">
        <v>8</v>
      </c>
      <c r="B13" s="90" t="s">
        <v>31</v>
      </c>
      <c r="C13" s="98">
        <v>4799.8</v>
      </c>
      <c r="D13" s="98">
        <v>859.1</v>
      </c>
      <c r="E13" s="98">
        <v>1160.2</v>
      </c>
      <c r="F13" s="98">
        <f t="shared" si="2"/>
        <v>2780.5</v>
      </c>
      <c r="G13" s="98"/>
      <c r="H13" s="98"/>
      <c r="I13" s="91"/>
      <c r="J13" s="91"/>
      <c r="K13" s="98">
        <f t="shared" si="3"/>
        <v>0</v>
      </c>
      <c r="L13" s="98">
        <v>4855.8</v>
      </c>
      <c r="M13" s="98">
        <v>2019.3</v>
      </c>
      <c r="N13" s="108">
        <f t="shared" si="0"/>
        <v>2836.5</v>
      </c>
      <c r="O13" s="102">
        <f t="shared" si="4"/>
        <v>-2.0140262542708145</v>
      </c>
      <c r="P13" s="116">
        <v>0.6</v>
      </c>
      <c r="Q13" s="95">
        <v>1</v>
      </c>
      <c r="R13" s="95">
        <f t="shared" si="1"/>
        <v>0.6</v>
      </c>
    </row>
    <row r="14" spans="1:18" ht="12.75">
      <c r="A14" s="82">
        <v>9</v>
      </c>
      <c r="B14" s="90" t="s">
        <v>32</v>
      </c>
      <c r="C14" s="98">
        <v>1248.6</v>
      </c>
      <c r="D14" s="98">
        <v>46.7</v>
      </c>
      <c r="E14" s="98">
        <v>90.7</v>
      </c>
      <c r="F14" s="98">
        <f t="shared" si="2"/>
        <v>1111.1999999999998</v>
      </c>
      <c r="G14" s="98"/>
      <c r="H14" s="98"/>
      <c r="I14" s="91"/>
      <c r="J14" s="91"/>
      <c r="K14" s="98">
        <f t="shared" si="3"/>
        <v>0</v>
      </c>
      <c r="L14" s="98">
        <v>1193</v>
      </c>
      <c r="M14" s="98">
        <v>137.3</v>
      </c>
      <c r="N14" s="108">
        <f t="shared" si="0"/>
        <v>1055.7</v>
      </c>
      <c r="O14" s="102">
        <f t="shared" si="4"/>
        <v>4.994600431965423</v>
      </c>
      <c r="P14" s="116">
        <v>1</v>
      </c>
      <c r="Q14" s="95">
        <v>1</v>
      </c>
      <c r="R14" s="95">
        <f t="shared" si="1"/>
        <v>1</v>
      </c>
    </row>
    <row r="15" spans="1:18" ht="25.5">
      <c r="A15" s="82">
        <v>10</v>
      </c>
      <c r="B15" s="90" t="s">
        <v>33</v>
      </c>
      <c r="C15" s="98">
        <v>5826.2</v>
      </c>
      <c r="D15" s="98">
        <v>2816.3</v>
      </c>
      <c r="E15" s="98">
        <v>824.9</v>
      </c>
      <c r="F15" s="98">
        <f t="shared" si="2"/>
        <v>2184.9999999999995</v>
      </c>
      <c r="G15" s="98"/>
      <c r="H15" s="98"/>
      <c r="I15" s="91"/>
      <c r="J15" s="91"/>
      <c r="K15" s="98">
        <f t="shared" si="3"/>
        <v>0</v>
      </c>
      <c r="L15" s="98">
        <v>5692.7</v>
      </c>
      <c r="M15" s="98">
        <v>3641.1</v>
      </c>
      <c r="N15" s="108">
        <f t="shared" si="0"/>
        <v>2051.6</v>
      </c>
      <c r="O15" s="102">
        <f t="shared" si="4"/>
        <v>6.105263157894721</v>
      </c>
      <c r="P15" s="116">
        <v>1</v>
      </c>
      <c r="Q15" s="95">
        <v>1</v>
      </c>
      <c r="R15" s="95">
        <f t="shared" si="1"/>
        <v>1</v>
      </c>
    </row>
    <row r="16" spans="1:18" ht="12.75">
      <c r="A16" s="82">
        <v>11</v>
      </c>
      <c r="B16" s="90" t="s">
        <v>34</v>
      </c>
      <c r="C16" s="98">
        <v>7614.9</v>
      </c>
      <c r="D16" s="98">
        <v>116.6</v>
      </c>
      <c r="E16" s="98">
        <v>7447.2</v>
      </c>
      <c r="F16" s="98">
        <f t="shared" si="2"/>
        <v>51.099999999999454</v>
      </c>
      <c r="G16" s="98"/>
      <c r="H16" s="98"/>
      <c r="I16" s="91"/>
      <c r="J16" s="91"/>
      <c r="K16" s="98">
        <f t="shared" si="3"/>
        <v>0</v>
      </c>
      <c r="L16" s="98">
        <v>11468.6</v>
      </c>
      <c r="M16" s="98">
        <v>7563.7</v>
      </c>
      <c r="N16" s="108">
        <f t="shared" si="0"/>
        <v>3904.9000000000005</v>
      </c>
      <c r="O16" s="102">
        <f t="shared" si="4"/>
        <v>-7541.68297455977</v>
      </c>
      <c r="P16" s="116">
        <v>0</v>
      </c>
      <c r="Q16" s="95">
        <v>1</v>
      </c>
      <c r="R16" s="95">
        <f t="shared" si="1"/>
        <v>0</v>
      </c>
    </row>
    <row r="17" spans="1:18" ht="12.75">
      <c r="A17" s="82">
        <v>12</v>
      </c>
      <c r="B17" s="90" t="s">
        <v>35</v>
      </c>
      <c r="C17" s="98">
        <v>3343.2</v>
      </c>
      <c r="D17" s="98">
        <v>116.6</v>
      </c>
      <c r="E17" s="98">
        <v>907.3</v>
      </c>
      <c r="F17" s="98">
        <f t="shared" si="2"/>
        <v>2319.3</v>
      </c>
      <c r="G17" s="98"/>
      <c r="H17" s="98"/>
      <c r="I17" s="91"/>
      <c r="J17" s="91"/>
      <c r="K17" s="98">
        <f t="shared" si="3"/>
        <v>0</v>
      </c>
      <c r="L17" s="98">
        <v>3460</v>
      </c>
      <c r="M17" s="98">
        <v>1023.8</v>
      </c>
      <c r="N17" s="108">
        <f t="shared" si="0"/>
        <v>2436.2</v>
      </c>
      <c r="O17" s="102">
        <f t="shared" si="4"/>
        <v>-5.040313887810961</v>
      </c>
      <c r="P17" s="116">
        <v>0</v>
      </c>
      <c r="Q17" s="95">
        <v>1</v>
      </c>
      <c r="R17" s="95">
        <f t="shared" si="1"/>
        <v>0</v>
      </c>
    </row>
    <row r="18" spans="1:18" ht="12.75">
      <c r="A18" s="82">
        <v>13</v>
      </c>
      <c r="B18" s="22"/>
      <c r="C18" s="98"/>
      <c r="D18" s="98"/>
      <c r="E18" s="98"/>
      <c r="F18" s="98">
        <f t="shared" si="2"/>
        <v>0</v>
      </c>
      <c r="G18" s="98"/>
      <c r="H18" s="98"/>
      <c r="I18" s="91"/>
      <c r="J18" s="91"/>
      <c r="K18" s="98">
        <f t="shared" si="3"/>
        <v>0</v>
      </c>
      <c r="L18" s="98"/>
      <c r="M18" s="98"/>
      <c r="N18" s="98">
        <f aca="true" t="shared" si="5" ref="N18:N29">L18-M18</f>
        <v>0</v>
      </c>
      <c r="O18" s="102" t="e">
        <f t="shared" si="4"/>
        <v>#DIV/0!</v>
      </c>
      <c r="P18" s="116"/>
      <c r="Q18" s="95">
        <v>1</v>
      </c>
      <c r="R18" s="95">
        <f t="shared" si="1"/>
        <v>0</v>
      </c>
    </row>
    <row r="19" spans="1:18" ht="12.75">
      <c r="A19" s="82">
        <v>14</v>
      </c>
      <c r="B19" s="22"/>
      <c r="C19" s="98"/>
      <c r="D19" s="98"/>
      <c r="E19" s="98"/>
      <c r="F19" s="98">
        <f t="shared" si="2"/>
        <v>0</v>
      </c>
      <c r="G19" s="98"/>
      <c r="H19" s="98"/>
      <c r="I19" s="91"/>
      <c r="J19" s="91"/>
      <c r="K19" s="98">
        <f t="shared" si="3"/>
        <v>0</v>
      </c>
      <c r="L19" s="98"/>
      <c r="M19" s="98"/>
      <c r="N19" s="98">
        <f t="shared" si="5"/>
        <v>0</v>
      </c>
      <c r="O19" s="102" t="e">
        <f t="shared" si="4"/>
        <v>#DIV/0!</v>
      </c>
      <c r="P19" s="116"/>
      <c r="Q19" s="95">
        <v>1</v>
      </c>
      <c r="R19" s="95">
        <f t="shared" si="1"/>
        <v>0</v>
      </c>
    </row>
    <row r="20" spans="1:18" ht="12.75">
      <c r="A20" s="82">
        <v>15</v>
      </c>
      <c r="B20" s="22"/>
      <c r="C20" s="98"/>
      <c r="D20" s="98"/>
      <c r="E20" s="98"/>
      <c r="F20" s="98">
        <f t="shared" si="2"/>
        <v>0</v>
      </c>
      <c r="G20" s="98"/>
      <c r="H20" s="98"/>
      <c r="I20" s="91"/>
      <c r="J20" s="91"/>
      <c r="K20" s="98">
        <f t="shared" si="3"/>
        <v>0</v>
      </c>
      <c r="L20" s="98"/>
      <c r="M20" s="98"/>
      <c r="N20" s="98">
        <f t="shared" si="5"/>
        <v>0</v>
      </c>
      <c r="O20" s="102" t="e">
        <f t="shared" si="4"/>
        <v>#DIV/0!</v>
      </c>
      <c r="P20" s="116"/>
      <c r="Q20" s="95">
        <v>1</v>
      </c>
      <c r="R20" s="95">
        <f t="shared" si="1"/>
        <v>0</v>
      </c>
    </row>
    <row r="21" spans="1:18" ht="12.75">
      <c r="A21" s="82">
        <v>16</v>
      </c>
      <c r="B21" s="22"/>
      <c r="C21" s="98"/>
      <c r="D21" s="98"/>
      <c r="E21" s="98"/>
      <c r="F21" s="98">
        <f t="shared" si="2"/>
        <v>0</v>
      </c>
      <c r="G21" s="98"/>
      <c r="H21" s="98"/>
      <c r="I21" s="91"/>
      <c r="J21" s="91"/>
      <c r="K21" s="98">
        <f t="shared" si="3"/>
        <v>0</v>
      </c>
      <c r="L21" s="98"/>
      <c r="M21" s="98"/>
      <c r="N21" s="98">
        <f t="shared" si="5"/>
        <v>0</v>
      </c>
      <c r="O21" s="102" t="e">
        <f t="shared" si="4"/>
        <v>#DIV/0!</v>
      </c>
      <c r="P21" s="116"/>
      <c r="Q21" s="95">
        <v>1</v>
      </c>
      <c r="R21" s="95">
        <f t="shared" si="1"/>
        <v>0</v>
      </c>
    </row>
    <row r="22" spans="1:18" ht="12.75">
      <c r="A22" s="82">
        <v>17</v>
      </c>
      <c r="B22" s="22"/>
      <c r="C22" s="98"/>
      <c r="D22" s="98"/>
      <c r="E22" s="98"/>
      <c r="F22" s="98">
        <f t="shared" si="2"/>
        <v>0</v>
      </c>
      <c r="G22" s="98"/>
      <c r="H22" s="98"/>
      <c r="I22" s="91"/>
      <c r="J22" s="91"/>
      <c r="K22" s="98">
        <f t="shared" si="3"/>
        <v>0</v>
      </c>
      <c r="L22" s="98"/>
      <c r="M22" s="98"/>
      <c r="N22" s="98">
        <f t="shared" si="5"/>
        <v>0</v>
      </c>
      <c r="O22" s="102" t="e">
        <f t="shared" si="4"/>
        <v>#DIV/0!</v>
      </c>
      <c r="P22" s="116"/>
      <c r="Q22" s="95">
        <v>1</v>
      </c>
      <c r="R22" s="95">
        <f t="shared" si="1"/>
        <v>0</v>
      </c>
    </row>
    <row r="23" spans="1:18" ht="12.75">
      <c r="A23" s="82">
        <v>18</v>
      </c>
      <c r="B23" s="22"/>
      <c r="C23" s="98"/>
      <c r="D23" s="98"/>
      <c r="E23" s="98"/>
      <c r="F23" s="98">
        <f t="shared" si="2"/>
        <v>0</v>
      </c>
      <c r="G23" s="98"/>
      <c r="H23" s="98"/>
      <c r="I23" s="91"/>
      <c r="J23" s="91"/>
      <c r="K23" s="98">
        <f t="shared" si="3"/>
        <v>0</v>
      </c>
      <c r="L23" s="98"/>
      <c r="M23" s="98"/>
      <c r="N23" s="98">
        <f t="shared" si="5"/>
        <v>0</v>
      </c>
      <c r="O23" s="102" t="e">
        <f t="shared" si="4"/>
        <v>#DIV/0!</v>
      </c>
      <c r="P23" s="116"/>
      <c r="Q23" s="95">
        <v>1</v>
      </c>
      <c r="R23" s="95">
        <f t="shared" si="1"/>
        <v>0</v>
      </c>
    </row>
    <row r="24" spans="1:18" ht="12.75">
      <c r="A24" s="82">
        <v>19</v>
      </c>
      <c r="B24" s="22"/>
      <c r="C24" s="98"/>
      <c r="D24" s="98"/>
      <c r="E24" s="98"/>
      <c r="F24" s="98">
        <f t="shared" si="2"/>
        <v>0</v>
      </c>
      <c r="G24" s="98"/>
      <c r="H24" s="98"/>
      <c r="I24" s="91"/>
      <c r="J24" s="91"/>
      <c r="K24" s="98">
        <f t="shared" si="3"/>
        <v>0</v>
      </c>
      <c r="L24" s="98"/>
      <c r="M24" s="98"/>
      <c r="N24" s="98">
        <f t="shared" si="5"/>
        <v>0</v>
      </c>
      <c r="O24" s="102" t="e">
        <f t="shared" si="4"/>
        <v>#DIV/0!</v>
      </c>
      <c r="P24" s="116"/>
      <c r="Q24" s="95">
        <v>1</v>
      </c>
      <c r="R24" s="95">
        <f t="shared" si="1"/>
        <v>0</v>
      </c>
    </row>
    <row r="25" spans="1:18" ht="12.75">
      <c r="A25" s="82">
        <v>20</v>
      </c>
      <c r="B25" s="22"/>
      <c r="C25" s="98"/>
      <c r="D25" s="98"/>
      <c r="E25" s="98"/>
      <c r="F25" s="98">
        <f t="shared" si="2"/>
        <v>0</v>
      </c>
      <c r="G25" s="98"/>
      <c r="H25" s="98"/>
      <c r="I25" s="91"/>
      <c r="J25" s="91"/>
      <c r="K25" s="98">
        <f t="shared" si="3"/>
        <v>0</v>
      </c>
      <c r="L25" s="98"/>
      <c r="M25" s="98"/>
      <c r="N25" s="98">
        <f t="shared" si="5"/>
        <v>0</v>
      </c>
      <c r="O25" s="102" t="e">
        <f t="shared" si="4"/>
        <v>#DIV/0!</v>
      </c>
      <c r="P25" s="116"/>
      <c r="Q25" s="95">
        <v>1</v>
      </c>
      <c r="R25" s="95">
        <f t="shared" si="1"/>
        <v>0</v>
      </c>
    </row>
    <row r="26" spans="1:18" ht="12.75">
      <c r="A26" s="82">
        <v>21</v>
      </c>
      <c r="B26" s="22"/>
      <c r="C26" s="98"/>
      <c r="D26" s="98"/>
      <c r="E26" s="98"/>
      <c r="F26" s="98">
        <f t="shared" si="2"/>
        <v>0</v>
      </c>
      <c r="G26" s="98"/>
      <c r="H26" s="98"/>
      <c r="I26" s="91"/>
      <c r="J26" s="91"/>
      <c r="K26" s="98">
        <f t="shared" si="3"/>
        <v>0</v>
      </c>
      <c r="L26" s="98"/>
      <c r="M26" s="98"/>
      <c r="N26" s="98">
        <f t="shared" si="5"/>
        <v>0</v>
      </c>
      <c r="O26" s="102" t="e">
        <f t="shared" si="4"/>
        <v>#DIV/0!</v>
      </c>
      <c r="P26" s="116"/>
      <c r="Q26" s="95">
        <v>1</v>
      </c>
      <c r="R26" s="95">
        <f t="shared" si="1"/>
        <v>0</v>
      </c>
    </row>
    <row r="27" spans="1:18" ht="12.75">
      <c r="A27" s="82">
        <v>22</v>
      </c>
      <c r="B27" s="22"/>
      <c r="C27" s="101"/>
      <c r="D27" s="101"/>
      <c r="E27" s="101"/>
      <c r="F27" s="98">
        <f t="shared" si="2"/>
        <v>0</v>
      </c>
      <c r="G27" s="101"/>
      <c r="H27" s="101"/>
      <c r="I27" s="91"/>
      <c r="J27" s="91"/>
      <c r="K27" s="98">
        <f t="shared" si="3"/>
        <v>0</v>
      </c>
      <c r="L27" s="98"/>
      <c r="M27" s="98"/>
      <c r="N27" s="98">
        <f t="shared" si="5"/>
        <v>0</v>
      </c>
      <c r="O27" s="102" t="e">
        <f t="shared" si="4"/>
        <v>#DIV/0!</v>
      </c>
      <c r="P27" s="116"/>
      <c r="Q27" s="95">
        <v>1</v>
      </c>
      <c r="R27" s="95">
        <f t="shared" si="1"/>
        <v>0</v>
      </c>
    </row>
    <row r="28" spans="1:18" ht="12.75">
      <c r="A28" s="82">
        <v>23</v>
      </c>
      <c r="B28" s="22"/>
      <c r="C28" s="101"/>
      <c r="D28" s="101"/>
      <c r="E28" s="101"/>
      <c r="F28" s="98">
        <f t="shared" si="2"/>
        <v>0</v>
      </c>
      <c r="G28" s="101"/>
      <c r="H28" s="101"/>
      <c r="I28" s="91"/>
      <c r="J28" s="91"/>
      <c r="K28" s="98">
        <f t="shared" si="3"/>
        <v>0</v>
      </c>
      <c r="L28" s="98"/>
      <c r="M28" s="98"/>
      <c r="N28" s="98">
        <f t="shared" si="5"/>
        <v>0</v>
      </c>
      <c r="O28" s="102" t="e">
        <f t="shared" si="4"/>
        <v>#DIV/0!</v>
      </c>
      <c r="P28" s="116"/>
      <c r="Q28" s="95">
        <v>1</v>
      </c>
      <c r="R28" s="95">
        <f t="shared" si="1"/>
        <v>0</v>
      </c>
    </row>
    <row r="29" spans="1:18" ht="12.75">
      <c r="A29" s="82">
        <v>24</v>
      </c>
      <c r="B29" s="22"/>
      <c r="C29" s="101"/>
      <c r="D29" s="101"/>
      <c r="E29" s="101"/>
      <c r="F29" s="98">
        <f t="shared" si="2"/>
        <v>0</v>
      </c>
      <c r="G29" s="101"/>
      <c r="H29" s="101"/>
      <c r="I29" s="91"/>
      <c r="J29" s="91"/>
      <c r="K29" s="98">
        <f t="shared" si="3"/>
        <v>0</v>
      </c>
      <c r="L29" s="98"/>
      <c r="M29" s="98"/>
      <c r="N29" s="98">
        <f t="shared" si="5"/>
        <v>0</v>
      </c>
      <c r="O29" s="102" t="e">
        <f t="shared" si="4"/>
        <v>#DIV/0!</v>
      </c>
      <c r="P29" s="116"/>
      <c r="Q29" s="95">
        <v>1</v>
      </c>
      <c r="R29" s="95">
        <f t="shared" si="1"/>
        <v>0</v>
      </c>
    </row>
    <row r="30" spans="1:18" ht="12.75">
      <c r="A30" s="174" t="s">
        <v>71</v>
      </c>
      <c r="B30" s="174"/>
      <c r="C30" s="91">
        <f aca="true" t="shared" si="6" ref="C30:N30">SUM(C6:C29)</f>
        <v>46343.59999999999</v>
      </c>
      <c r="D30" s="91">
        <f t="shared" si="6"/>
        <v>7389.500000000001</v>
      </c>
      <c r="E30" s="91">
        <f t="shared" si="6"/>
        <v>16472.2</v>
      </c>
      <c r="F30" s="91">
        <f t="shared" si="6"/>
        <v>22481.899999999994</v>
      </c>
      <c r="G30" s="91">
        <f t="shared" si="6"/>
        <v>0</v>
      </c>
      <c r="H30" s="91">
        <f t="shared" si="6"/>
        <v>0</v>
      </c>
      <c r="I30" s="91">
        <f t="shared" si="6"/>
        <v>0</v>
      </c>
      <c r="J30" s="91">
        <f t="shared" si="6"/>
        <v>0</v>
      </c>
      <c r="K30" s="91">
        <f t="shared" si="6"/>
        <v>0</v>
      </c>
      <c r="L30" s="91">
        <f t="shared" si="6"/>
        <v>51614.09999999999</v>
      </c>
      <c r="M30" s="91">
        <f t="shared" si="6"/>
        <v>23861.6</v>
      </c>
      <c r="N30" s="91">
        <f t="shared" si="6"/>
        <v>27752.500000000004</v>
      </c>
      <c r="O30" s="102" t="s">
        <v>41</v>
      </c>
      <c r="P30" s="103" t="s">
        <v>41</v>
      </c>
      <c r="Q30" s="95">
        <v>1</v>
      </c>
      <c r="R30" s="95" t="s">
        <v>41</v>
      </c>
    </row>
    <row r="31" spans="1:16" s="17" customFormat="1" ht="11.25">
      <c r="A31" s="13"/>
      <c r="B31" s="14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5"/>
      <c r="O31" s="14"/>
      <c r="P31" s="16"/>
    </row>
    <row r="32" spans="1:16" s="17" customFormat="1" ht="11.25">
      <c r="A32" s="13"/>
      <c r="B32" s="14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5"/>
      <c r="O32" s="14"/>
      <c r="P32" s="16"/>
    </row>
    <row r="33" spans="1:16" s="17" customFormat="1" ht="11.25">
      <c r="A33" s="13"/>
      <c r="B33" s="14"/>
      <c r="C33" s="15"/>
      <c r="D33" s="15"/>
      <c r="E33" s="15"/>
      <c r="F33" s="15"/>
      <c r="G33" s="15"/>
      <c r="H33" s="15"/>
      <c r="I33" s="14"/>
      <c r="J33" s="14"/>
      <c r="K33" s="14"/>
      <c r="L33" s="14"/>
      <c r="M33" s="14"/>
      <c r="N33" s="15"/>
      <c r="O33" s="14"/>
      <c r="P33" s="16"/>
    </row>
    <row r="34" spans="1:16" s="17" customFormat="1" ht="11.25">
      <c r="A34" s="13"/>
      <c r="B34" s="14"/>
      <c r="C34" s="15"/>
      <c r="D34" s="15"/>
      <c r="E34" s="15"/>
      <c r="F34" s="15"/>
      <c r="G34" s="15"/>
      <c r="H34" s="15"/>
      <c r="I34" s="14"/>
      <c r="J34" s="14"/>
      <c r="K34" s="14"/>
      <c r="L34" s="14"/>
      <c r="M34" s="14"/>
      <c r="N34" s="15"/>
      <c r="O34" s="18"/>
      <c r="P34" s="16"/>
    </row>
    <row r="35" spans="1:16" s="17" customFormat="1" ht="11.25">
      <c r="A35" s="13"/>
      <c r="B35" s="14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5"/>
      <c r="O35" s="14"/>
      <c r="P35" s="16"/>
    </row>
    <row r="36" spans="1:16" s="17" customFormat="1" ht="11.25">
      <c r="A36" s="13"/>
      <c r="B36" s="14"/>
      <c r="C36" s="15"/>
      <c r="D36" s="15"/>
      <c r="E36" s="15"/>
      <c r="F36" s="15"/>
      <c r="G36" s="15"/>
      <c r="H36" s="15"/>
      <c r="I36" s="14"/>
      <c r="J36" s="14"/>
      <c r="K36" s="14"/>
      <c r="L36" s="14"/>
      <c r="M36" s="14"/>
      <c r="N36" s="15"/>
      <c r="O36" s="14"/>
      <c r="P36" s="16"/>
    </row>
    <row r="37" spans="1:16" s="17" customFormat="1" ht="11.25">
      <c r="A37" s="13"/>
      <c r="B37" s="14"/>
      <c r="C37" s="15"/>
      <c r="D37" s="15"/>
      <c r="E37" s="15"/>
      <c r="F37" s="15"/>
      <c r="G37" s="15"/>
      <c r="H37" s="15"/>
      <c r="I37" s="14"/>
      <c r="J37" s="14"/>
      <c r="K37" s="14"/>
      <c r="L37" s="14"/>
      <c r="M37" s="14"/>
      <c r="N37" s="15"/>
      <c r="O37" s="14"/>
      <c r="P37" s="16"/>
    </row>
    <row r="38" spans="1:16" s="17" customFormat="1" ht="11.25">
      <c r="A38" s="16"/>
      <c r="C38" s="15"/>
      <c r="D38" s="15"/>
      <c r="E38" s="15"/>
      <c r="F38" s="15"/>
      <c r="G38" s="15"/>
      <c r="H38" s="15"/>
      <c r="N38" s="15"/>
      <c r="P38" s="16"/>
    </row>
    <row r="39" spans="1:16" s="17" customFormat="1" ht="11.25">
      <c r="A39" s="16"/>
      <c r="C39" s="15"/>
      <c r="D39" s="15"/>
      <c r="E39" s="15"/>
      <c r="F39" s="15"/>
      <c r="G39" s="15"/>
      <c r="H39" s="15"/>
      <c r="N39" s="15"/>
      <c r="P39" s="16"/>
    </row>
    <row r="40" spans="1:16" s="17" customFormat="1" ht="11.25">
      <c r="A40" s="16"/>
      <c r="C40" s="15"/>
      <c r="D40" s="15"/>
      <c r="E40" s="15"/>
      <c r="F40" s="15"/>
      <c r="G40" s="15"/>
      <c r="H40" s="15"/>
      <c r="N40" s="15"/>
      <c r="P40" s="16"/>
    </row>
    <row r="41" spans="1:16" s="17" customFormat="1" ht="11.25">
      <c r="A41" s="16"/>
      <c r="P41" s="16"/>
    </row>
    <row r="42" spans="1:16" s="17" customFormat="1" ht="11.25">
      <c r="A42" s="16"/>
      <c r="P42" s="16"/>
    </row>
  </sheetData>
  <sheetProtection/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zoomScalePageLayoutView="0" workbookViewId="0" topLeftCell="A1">
      <pane xSplit="2" ySplit="4" topLeftCell="H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8" sqref="J18"/>
    </sheetView>
  </sheetViews>
  <sheetFormatPr defaultColWidth="9.00390625" defaultRowHeight="12.75"/>
  <cols>
    <col min="1" max="1" width="5.125" style="1" customWidth="1"/>
    <col min="2" max="2" width="34.00390625" style="2" customWidth="1"/>
    <col min="3" max="3" width="17.75390625" style="2" hidden="1" customWidth="1"/>
    <col min="4" max="4" width="16.25390625" style="2" customWidth="1"/>
    <col min="5" max="5" width="15.25390625" style="2" customWidth="1"/>
    <col min="6" max="6" width="15.375" style="2" customWidth="1"/>
    <col min="7" max="7" width="21.25390625" style="2" hidden="1" customWidth="1"/>
    <col min="8" max="8" width="15.375" style="2" customWidth="1"/>
    <col min="9" max="9" width="14.125" style="2" customWidth="1"/>
    <col min="10" max="10" width="13.375" style="1" customWidth="1"/>
    <col min="11" max="11" width="12.75390625" style="2" customWidth="1"/>
    <col min="12" max="12" width="12.625" style="2" customWidth="1"/>
    <col min="13" max="16384" width="9.125" style="2" customWidth="1"/>
  </cols>
  <sheetData>
    <row r="1" spans="1:12" ht="57" customHeight="1">
      <c r="A1" s="181" t="s">
        <v>213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176" t="s">
        <v>53</v>
      </c>
      <c r="B3" s="177" t="s">
        <v>129</v>
      </c>
      <c r="C3" s="23" t="s">
        <v>83</v>
      </c>
      <c r="D3" s="23" t="s">
        <v>335</v>
      </c>
      <c r="E3" s="23" t="s">
        <v>296</v>
      </c>
      <c r="F3" s="23" t="s">
        <v>307</v>
      </c>
      <c r="G3" s="23" t="s">
        <v>81</v>
      </c>
      <c r="H3" s="23" t="s">
        <v>214</v>
      </c>
      <c r="I3" s="5" t="s">
        <v>80</v>
      </c>
      <c r="J3" s="168" t="s">
        <v>54</v>
      </c>
      <c r="K3" s="168" t="s">
        <v>52</v>
      </c>
      <c r="L3" s="6" t="s">
        <v>39</v>
      </c>
    </row>
    <row r="4" spans="1:12" s="10" customFormat="1" ht="63.75" customHeight="1">
      <c r="A4" s="176"/>
      <c r="B4" s="177"/>
      <c r="C4" s="5" t="s">
        <v>84</v>
      </c>
      <c r="D4" s="5" t="s">
        <v>231</v>
      </c>
      <c r="E4" s="5" t="s">
        <v>231</v>
      </c>
      <c r="F4" s="5" t="s">
        <v>65</v>
      </c>
      <c r="G4" s="8" t="s">
        <v>66</v>
      </c>
      <c r="H4" s="8" t="s">
        <v>59</v>
      </c>
      <c r="I4" s="8" t="s">
        <v>85</v>
      </c>
      <c r="J4" s="169"/>
      <c r="K4" s="169"/>
      <c r="L4" s="9" t="s">
        <v>82</v>
      </c>
    </row>
    <row r="5" spans="1:12" s="10" customFormat="1" ht="16.5" customHeight="1">
      <c r="A5" s="28">
        <v>1</v>
      </c>
      <c r="B5" s="28">
        <v>2</v>
      </c>
      <c r="C5" s="28" t="s">
        <v>86</v>
      </c>
      <c r="D5" s="28">
        <v>3</v>
      </c>
      <c r="E5" s="28">
        <v>4</v>
      </c>
      <c r="F5" s="28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82">
        <v>1</v>
      </c>
      <c r="B6" s="90" t="s">
        <v>24</v>
      </c>
      <c r="C6" s="22"/>
      <c r="D6" s="91">
        <v>248.9</v>
      </c>
      <c r="E6" s="91">
        <v>18.1</v>
      </c>
      <c r="F6" s="91">
        <f>E6-D6</f>
        <v>-230.8</v>
      </c>
      <c r="G6" s="96">
        <v>0</v>
      </c>
      <c r="H6" s="98">
        <v>3489</v>
      </c>
      <c r="I6" s="117">
        <f>F6/H6*100</f>
        <v>-6.615075952995128</v>
      </c>
      <c r="J6" s="95">
        <v>1</v>
      </c>
      <c r="K6" s="95">
        <v>1</v>
      </c>
      <c r="L6" s="95">
        <f aca="true" t="shared" si="0" ref="L6:L29">J6*K6</f>
        <v>1</v>
      </c>
    </row>
    <row r="7" spans="1:12" ht="25.5">
      <c r="A7" s="82">
        <v>2</v>
      </c>
      <c r="B7" s="90" t="s">
        <v>25</v>
      </c>
      <c r="C7" s="22"/>
      <c r="D7" s="91">
        <v>4.2</v>
      </c>
      <c r="E7" s="91">
        <v>10.9</v>
      </c>
      <c r="F7" s="91">
        <f aca="true" t="shared" si="1" ref="F7:F29">E7-D7</f>
        <v>6.7</v>
      </c>
      <c r="G7" s="96">
        <v>75</v>
      </c>
      <c r="H7" s="98">
        <v>178.7</v>
      </c>
      <c r="I7" s="117">
        <f aca="true" t="shared" si="2" ref="I7:I29">F7/H7*100</f>
        <v>3.7493005036373814</v>
      </c>
      <c r="J7" s="95">
        <v>0.25</v>
      </c>
      <c r="K7" s="95">
        <v>1</v>
      </c>
      <c r="L7" s="95">
        <f t="shared" si="0"/>
        <v>0.25</v>
      </c>
    </row>
    <row r="8" spans="1:12" ht="25.5">
      <c r="A8" s="82">
        <v>3</v>
      </c>
      <c r="B8" s="90" t="s">
        <v>26</v>
      </c>
      <c r="C8" s="22"/>
      <c r="D8" s="91">
        <v>14</v>
      </c>
      <c r="E8" s="91">
        <v>29.3</v>
      </c>
      <c r="F8" s="91">
        <f t="shared" si="1"/>
        <v>15.3</v>
      </c>
      <c r="G8" s="96">
        <v>1.3</v>
      </c>
      <c r="H8" s="98">
        <v>431.5</v>
      </c>
      <c r="I8" s="117">
        <f t="shared" si="2"/>
        <v>3.5457705677867906</v>
      </c>
      <c r="J8" s="95">
        <v>0.291</v>
      </c>
      <c r="K8" s="95">
        <v>1</v>
      </c>
      <c r="L8" s="95">
        <f t="shared" si="0"/>
        <v>0.291</v>
      </c>
    </row>
    <row r="9" spans="1:12" ht="12.75">
      <c r="A9" s="82">
        <v>4</v>
      </c>
      <c r="B9" s="90" t="s">
        <v>27</v>
      </c>
      <c r="C9" s="22"/>
      <c r="D9" s="91">
        <v>5.2</v>
      </c>
      <c r="E9" s="91">
        <v>10.1</v>
      </c>
      <c r="F9" s="91">
        <f t="shared" si="1"/>
        <v>4.8999999999999995</v>
      </c>
      <c r="G9" s="96">
        <v>-214</v>
      </c>
      <c r="H9" s="98">
        <v>147.9</v>
      </c>
      <c r="I9" s="117">
        <f t="shared" si="2"/>
        <v>3.3130493576741036</v>
      </c>
      <c r="J9" s="95">
        <v>0.337</v>
      </c>
      <c r="K9" s="95">
        <v>1</v>
      </c>
      <c r="L9" s="95">
        <f t="shared" si="0"/>
        <v>0.337</v>
      </c>
    </row>
    <row r="10" spans="1:12" ht="25.5">
      <c r="A10" s="82">
        <v>5</v>
      </c>
      <c r="B10" s="90" t="s">
        <v>28</v>
      </c>
      <c r="C10" s="22"/>
      <c r="D10" s="91">
        <v>3.2</v>
      </c>
      <c r="E10" s="91">
        <v>9.2</v>
      </c>
      <c r="F10" s="91">
        <f t="shared" si="1"/>
        <v>5.999999999999999</v>
      </c>
      <c r="G10" s="96">
        <v>0</v>
      </c>
      <c r="H10" s="98">
        <v>124.4</v>
      </c>
      <c r="I10" s="117">
        <f t="shared" si="2"/>
        <v>4.823151125401928</v>
      </c>
      <c r="J10" s="95">
        <v>0.035</v>
      </c>
      <c r="K10" s="95">
        <v>1</v>
      </c>
      <c r="L10" s="95">
        <f t="shared" si="0"/>
        <v>0.035</v>
      </c>
    </row>
    <row r="11" spans="1:12" ht="12.75">
      <c r="A11" s="82">
        <v>6</v>
      </c>
      <c r="B11" s="90" t="s">
        <v>29</v>
      </c>
      <c r="C11" s="22"/>
      <c r="D11" s="91">
        <v>6.7</v>
      </c>
      <c r="E11" s="91">
        <v>5.4</v>
      </c>
      <c r="F11" s="91">
        <f t="shared" si="1"/>
        <v>-1.2999999999999998</v>
      </c>
      <c r="G11" s="96">
        <v>-101</v>
      </c>
      <c r="H11" s="98">
        <v>183.9</v>
      </c>
      <c r="I11" s="117">
        <f t="shared" si="2"/>
        <v>-0.706905927134312</v>
      </c>
      <c r="J11" s="95">
        <v>1</v>
      </c>
      <c r="K11" s="95">
        <v>1</v>
      </c>
      <c r="L11" s="95">
        <f t="shared" si="0"/>
        <v>1</v>
      </c>
    </row>
    <row r="12" spans="1:12" ht="12.75">
      <c r="A12" s="82">
        <v>7</v>
      </c>
      <c r="B12" s="90" t="s">
        <v>30</v>
      </c>
      <c r="C12" s="22"/>
      <c r="D12" s="91">
        <v>8.2</v>
      </c>
      <c r="E12" s="91">
        <v>9.8</v>
      </c>
      <c r="F12" s="91">
        <f t="shared" si="1"/>
        <v>1.6000000000000014</v>
      </c>
      <c r="G12" s="96">
        <v>-85</v>
      </c>
      <c r="H12" s="98">
        <v>154.6</v>
      </c>
      <c r="I12" s="117">
        <f t="shared" si="2"/>
        <v>1.0349288486416568</v>
      </c>
      <c r="J12" s="95">
        <v>0.793</v>
      </c>
      <c r="K12" s="95">
        <v>1</v>
      </c>
      <c r="L12" s="95">
        <f t="shared" si="0"/>
        <v>0.793</v>
      </c>
    </row>
    <row r="13" spans="1:12" ht="12.75">
      <c r="A13" s="82">
        <v>8</v>
      </c>
      <c r="B13" s="90" t="s">
        <v>31</v>
      </c>
      <c r="C13" s="22"/>
      <c r="D13" s="91">
        <v>9.9</v>
      </c>
      <c r="E13" s="91">
        <v>18.9</v>
      </c>
      <c r="F13" s="91">
        <f t="shared" si="1"/>
        <v>8.999999999999998</v>
      </c>
      <c r="G13" s="96">
        <v>0</v>
      </c>
      <c r="H13" s="98">
        <v>306.2</v>
      </c>
      <c r="I13" s="117">
        <f t="shared" si="2"/>
        <v>2.9392553886348787</v>
      </c>
      <c r="J13" s="95">
        <v>0.412</v>
      </c>
      <c r="K13" s="95">
        <v>1</v>
      </c>
      <c r="L13" s="95">
        <f t="shared" si="0"/>
        <v>0.412</v>
      </c>
    </row>
    <row r="14" spans="1:12" ht="12.75">
      <c r="A14" s="82">
        <v>9</v>
      </c>
      <c r="B14" s="90" t="s">
        <v>32</v>
      </c>
      <c r="C14" s="22"/>
      <c r="D14" s="91">
        <v>1.5</v>
      </c>
      <c r="E14" s="91">
        <v>3</v>
      </c>
      <c r="F14" s="91">
        <f t="shared" si="1"/>
        <v>1.5</v>
      </c>
      <c r="G14" s="96">
        <v>-138</v>
      </c>
      <c r="H14" s="98">
        <v>157.9</v>
      </c>
      <c r="I14" s="117">
        <f t="shared" si="2"/>
        <v>0.9499683343888538</v>
      </c>
      <c r="J14" s="95">
        <v>0.81</v>
      </c>
      <c r="K14" s="95">
        <v>1</v>
      </c>
      <c r="L14" s="95">
        <f t="shared" si="0"/>
        <v>0.81</v>
      </c>
    </row>
    <row r="15" spans="1:12" ht="25.5">
      <c r="A15" s="82">
        <v>10</v>
      </c>
      <c r="B15" s="90" t="s">
        <v>33</v>
      </c>
      <c r="C15" s="22"/>
      <c r="D15" s="91">
        <v>10.9</v>
      </c>
      <c r="E15" s="91">
        <v>16</v>
      </c>
      <c r="F15" s="91">
        <f t="shared" si="1"/>
        <v>5.1</v>
      </c>
      <c r="G15" s="96">
        <v>-62</v>
      </c>
      <c r="H15" s="98">
        <v>625.2</v>
      </c>
      <c r="I15" s="117">
        <f t="shared" si="2"/>
        <v>0.8157389635316697</v>
      </c>
      <c r="J15" s="95">
        <v>0.837</v>
      </c>
      <c r="K15" s="95">
        <v>1</v>
      </c>
      <c r="L15" s="95">
        <f t="shared" si="0"/>
        <v>0.837</v>
      </c>
    </row>
    <row r="16" spans="1:12" ht="12.75">
      <c r="A16" s="82">
        <v>11</v>
      </c>
      <c r="B16" s="90" t="s">
        <v>34</v>
      </c>
      <c r="C16" s="22"/>
      <c r="D16" s="91">
        <v>13.1</v>
      </c>
      <c r="E16" s="91">
        <v>20.1</v>
      </c>
      <c r="F16" s="91">
        <f t="shared" si="1"/>
        <v>7.000000000000002</v>
      </c>
      <c r="G16" s="96">
        <v>-423</v>
      </c>
      <c r="H16" s="98">
        <v>282.2</v>
      </c>
      <c r="I16" s="117">
        <f t="shared" si="2"/>
        <v>2.4805102763997176</v>
      </c>
      <c r="J16" s="95">
        <v>0.504</v>
      </c>
      <c r="K16" s="95">
        <v>1</v>
      </c>
      <c r="L16" s="95">
        <f t="shared" si="0"/>
        <v>0.504</v>
      </c>
    </row>
    <row r="17" spans="1:12" ht="12.75">
      <c r="A17" s="82">
        <v>12</v>
      </c>
      <c r="B17" s="90" t="s">
        <v>35</v>
      </c>
      <c r="C17" s="22"/>
      <c r="D17" s="91">
        <v>7.9</v>
      </c>
      <c r="E17" s="91">
        <v>12.9</v>
      </c>
      <c r="F17" s="91">
        <f t="shared" si="1"/>
        <v>5</v>
      </c>
      <c r="G17" s="96">
        <v>-286</v>
      </c>
      <c r="H17" s="98">
        <v>277.5</v>
      </c>
      <c r="I17" s="117">
        <f t="shared" si="2"/>
        <v>1.8018018018018018</v>
      </c>
      <c r="J17" s="95">
        <v>0.64</v>
      </c>
      <c r="K17" s="95">
        <v>1</v>
      </c>
      <c r="L17" s="95">
        <f t="shared" si="0"/>
        <v>0.64</v>
      </c>
    </row>
    <row r="18" spans="1:12" ht="12.75">
      <c r="A18" s="82">
        <v>13</v>
      </c>
      <c r="B18" s="22"/>
      <c r="C18" s="22"/>
      <c r="D18" s="91"/>
      <c r="E18" s="91"/>
      <c r="F18" s="91">
        <f t="shared" si="1"/>
        <v>0</v>
      </c>
      <c r="G18" s="96"/>
      <c r="H18" s="98"/>
      <c r="I18" s="117" t="e">
        <f t="shared" si="2"/>
        <v>#DIV/0!</v>
      </c>
      <c r="J18" s="103"/>
      <c r="K18" s="95">
        <v>1</v>
      </c>
      <c r="L18" s="95">
        <f t="shared" si="0"/>
        <v>0</v>
      </c>
    </row>
    <row r="19" spans="1:12" ht="12.75">
      <c r="A19" s="82">
        <v>14</v>
      </c>
      <c r="B19" s="22"/>
      <c r="C19" s="22"/>
      <c r="D19" s="91"/>
      <c r="E19" s="91"/>
      <c r="F19" s="91">
        <f t="shared" si="1"/>
        <v>0</v>
      </c>
      <c r="G19" s="96"/>
      <c r="H19" s="98"/>
      <c r="I19" s="117" t="e">
        <f t="shared" si="2"/>
        <v>#DIV/0!</v>
      </c>
      <c r="J19" s="95"/>
      <c r="K19" s="95">
        <v>1</v>
      </c>
      <c r="L19" s="95">
        <f t="shared" si="0"/>
        <v>0</v>
      </c>
    </row>
    <row r="20" spans="1:12" ht="12.75">
      <c r="A20" s="82">
        <v>15</v>
      </c>
      <c r="B20" s="22"/>
      <c r="C20" s="22"/>
      <c r="D20" s="91"/>
      <c r="E20" s="91"/>
      <c r="F20" s="91">
        <f t="shared" si="1"/>
        <v>0</v>
      </c>
      <c r="G20" s="96"/>
      <c r="H20" s="98"/>
      <c r="I20" s="117" t="e">
        <f t="shared" si="2"/>
        <v>#DIV/0!</v>
      </c>
      <c r="J20" s="103"/>
      <c r="K20" s="95">
        <v>1</v>
      </c>
      <c r="L20" s="95">
        <f t="shared" si="0"/>
        <v>0</v>
      </c>
    </row>
    <row r="21" spans="1:12" ht="12.75">
      <c r="A21" s="82">
        <v>16</v>
      </c>
      <c r="B21" s="22"/>
      <c r="C21" s="22"/>
      <c r="D21" s="91"/>
      <c r="E21" s="91"/>
      <c r="F21" s="91">
        <f t="shared" si="1"/>
        <v>0</v>
      </c>
      <c r="G21" s="96"/>
      <c r="H21" s="98"/>
      <c r="I21" s="117" t="e">
        <f t="shared" si="2"/>
        <v>#DIV/0!</v>
      </c>
      <c r="J21" s="103"/>
      <c r="K21" s="95">
        <v>1</v>
      </c>
      <c r="L21" s="95">
        <f t="shared" si="0"/>
        <v>0</v>
      </c>
    </row>
    <row r="22" spans="1:12" ht="12.75">
      <c r="A22" s="82">
        <v>17</v>
      </c>
      <c r="B22" s="22"/>
      <c r="C22" s="22"/>
      <c r="D22" s="91"/>
      <c r="E22" s="91"/>
      <c r="F22" s="91">
        <f t="shared" si="1"/>
        <v>0</v>
      </c>
      <c r="G22" s="96"/>
      <c r="H22" s="98"/>
      <c r="I22" s="117" t="e">
        <f t="shared" si="2"/>
        <v>#DIV/0!</v>
      </c>
      <c r="J22" s="103"/>
      <c r="K22" s="95">
        <v>1</v>
      </c>
      <c r="L22" s="95">
        <f t="shared" si="0"/>
        <v>0</v>
      </c>
    </row>
    <row r="23" spans="1:12" ht="12.75">
      <c r="A23" s="82">
        <v>18</v>
      </c>
      <c r="B23" s="22"/>
      <c r="C23" s="22"/>
      <c r="D23" s="91"/>
      <c r="E23" s="91"/>
      <c r="F23" s="91">
        <f t="shared" si="1"/>
        <v>0</v>
      </c>
      <c r="G23" s="96"/>
      <c r="H23" s="98"/>
      <c r="I23" s="117" t="e">
        <f t="shared" si="2"/>
        <v>#DIV/0!</v>
      </c>
      <c r="J23" s="103"/>
      <c r="K23" s="95">
        <v>1</v>
      </c>
      <c r="L23" s="95">
        <f t="shared" si="0"/>
        <v>0</v>
      </c>
    </row>
    <row r="24" spans="1:12" ht="12.75">
      <c r="A24" s="82">
        <v>19</v>
      </c>
      <c r="B24" s="22"/>
      <c r="C24" s="22">
        <v>1655</v>
      </c>
      <c r="D24" s="91"/>
      <c r="E24" s="91"/>
      <c r="F24" s="91">
        <f t="shared" si="1"/>
        <v>0</v>
      </c>
      <c r="G24" s="96"/>
      <c r="H24" s="98"/>
      <c r="I24" s="117" t="e">
        <f t="shared" si="2"/>
        <v>#DIV/0!</v>
      </c>
      <c r="J24" s="103"/>
      <c r="K24" s="95">
        <v>1</v>
      </c>
      <c r="L24" s="95">
        <f t="shared" si="0"/>
        <v>0</v>
      </c>
    </row>
    <row r="25" spans="1:12" ht="12.75">
      <c r="A25" s="82">
        <v>20</v>
      </c>
      <c r="B25" s="22"/>
      <c r="C25" s="22">
        <v>77</v>
      </c>
      <c r="D25" s="91"/>
      <c r="E25" s="91"/>
      <c r="F25" s="91">
        <f t="shared" si="1"/>
        <v>0</v>
      </c>
      <c r="G25" s="96"/>
      <c r="H25" s="98"/>
      <c r="I25" s="117" t="e">
        <f t="shared" si="2"/>
        <v>#DIV/0!</v>
      </c>
      <c r="J25" s="103"/>
      <c r="K25" s="95">
        <v>1</v>
      </c>
      <c r="L25" s="95">
        <f t="shared" si="0"/>
        <v>0</v>
      </c>
    </row>
    <row r="26" spans="1:12" ht="12.75">
      <c r="A26" s="82">
        <v>21</v>
      </c>
      <c r="B26" s="22"/>
      <c r="C26" s="22">
        <v>332</v>
      </c>
      <c r="D26" s="91"/>
      <c r="E26" s="91"/>
      <c r="F26" s="91">
        <f t="shared" si="1"/>
        <v>0</v>
      </c>
      <c r="G26" s="96"/>
      <c r="H26" s="98"/>
      <c r="I26" s="117" t="e">
        <f t="shared" si="2"/>
        <v>#DIV/0!</v>
      </c>
      <c r="J26" s="95"/>
      <c r="K26" s="95">
        <v>1</v>
      </c>
      <c r="L26" s="95">
        <f t="shared" si="0"/>
        <v>0</v>
      </c>
    </row>
    <row r="27" spans="1:12" ht="12.75">
      <c r="A27" s="82">
        <v>22</v>
      </c>
      <c r="B27" s="22"/>
      <c r="C27" s="22">
        <v>1053</v>
      </c>
      <c r="D27" s="91"/>
      <c r="E27" s="91"/>
      <c r="F27" s="91">
        <f t="shared" si="1"/>
        <v>0</v>
      </c>
      <c r="G27" s="96"/>
      <c r="H27" s="101"/>
      <c r="I27" s="117" t="e">
        <f t="shared" si="2"/>
        <v>#DIV/0!</v>
      </c>
      <c r="J27" s="103"/>
      <c r="K27" s="95">
        <v>1</v>
      </c>
      <c r="L27" s="95">
        <f t="shared" si="0"/>
        <v>0</v>
      </c>
    </row>
    <row r="28" spans="1:12" ht="12.75">
      <c r="A28" s="82">
        <v>23</v>
      </c>
      <c r="B28" s="22"/>
      <c r="C28" s="22">
        <v>1300</v>
      </c>
      <c r="D28" s="91"/>
      <c r="E28" s="91"/>
      <c r="F28" s="91">
        <f t="shared" si="1"/>
        <v>0</v>
      </c>
      <c r="G28" s="96"/>
      <c r="H28" s="101"/>
      <c r="I28" s="117" t="e">
        <f t="shared" si="2"/>
        <v>#DIV/0!</v>
      </c>
      <c r="J28" s="103"/>
      <c r="K28" s="95">
        <v>1</v>
      </c>
      <c r="L28" s="95">
        <f t="shared" si="0"/>
        <v>0</v>
      </c>
    </row>
    <row r="29" spans="1:12" ht="12.75">
      <c r="A29" s="82">
        <v>24</v>
      </c>
      <c r="B29" s="22"/>
      <c r="C29" s="22">
        <v>4659</v>
      </c>
      <c r="D29" s="91"/>
      <c r="E29" s="91"/>
      <c r="F29" s="91">
        <f t="shared" si="1"/>
        <v>0</v>
      </c>
      <c r="G29" s="96"/>
      <c r="H29" s="101"/>
      <c r="I29" s="117" t="e">
        <f t="shared" si="2"/>
        <v>#DIV/0!</v>
      </c>
      <c r="J29" s="95"/>
      <c r="K29" s="95">
        <v>1</v>
      </c>
      <c r="L29" s="95">
        <f t="shared" si="0"/>
        <v>0</v>
      </c>
    </row>
    <row r="30" spans="1:12" ht="12.75">
      <c r="A30" s="174" t="s">
        <v>71</v>
      </c>
      <c r="B30" s="174"/>
      <c r="C30" s="12">
        <f aca="true" t="shared" si="3" ref="C30:H30">SUM(C6:C29)</f>
        <v>9076</v>
      </c>
      <c r="D30" s="91">
        <f t="shared" si="3"/>
        <v>333.69999999999993</v>
      </c>
      <c r="E30" s="91">
        <f t="shared" si="3"/>
        <v>163.7</v>
      </c>
      <c r="F30" s="91">
        <f t="shared" si="3"/>
        <v>-170.00000000000003</v>
      </c>
      <c r="G30" s="91">
        <f t="shared" si="3"/>
        <v>-1232.7</v>
      </c>
      <c r="H30" s="91">
        <f t="shared" si="3"/>
        <v>6358.999999999998</v>
      </c>
      <c r="I30" s="102" t="s">
        <v>41</v>
      </c>
      <c r="J30" s="103" t="s">
        <v>41</v>
      </c>
      <c r="K30" s="95">
        <v>1</v>
      </c>
      <c r="L30" s="95" t="s">
        <v>41</v>
      </c>
    </row>
    <row r="31" spans="1:10" s="17" customFormat="1" ht="11.25">
      <c r="A31" s="13"/>
      <c r="B31" s="14"/>
      <c r="C31" s="14"/>
      <c r="D31" s="14"/>
      <c r="E31" s="14"/>
      <c r="F31" s="14"/>
      <c r="G31" s="14"/>
      <c r="H31" s="15"/>
      <c r="I31" s="14"/>
      <c r="J31" s="16"/>
    </row>
    <row r="32" spans="1:10" s="17" customFormat="1" ht="11.25">
      <c r="A32" s="13"/>
      <c r="B32" s="14"/>
      <c r="C32" s="14"/>
      <c r="D32" s="14"/>
      <c r="E32" s="14"/>
      <c r="F32" s="14"/>
      <c r="G32" s="14"/>
      <c r="H32" s="15"/>
      <c r="I32" s="14"/>
      <c r="J32" s="16"/>
    </row>
    <row r="33" spans="1:10" s="17" customFormat="1" ht="11.25">
      <c r="A33" s="13"/>
      <c r="B33" s="14"/>
      <c r="C33" s="14"/>
      <c r="D33" s="14"/>
      <c r="E33" s="14"/>
      <c r="F33" s="14"/>
      <c r="G33" s="14"/>
      <c r="H33" s="15"/>
      <c r="I33" s="14"/>
      <c r="J33" s="16"/>
    </row>
    <row r="34" spans="1:10" s="17" customFormat="1" ht="11.25">
      <c r="A34" s="13"/>
      <c r="B34" s="14"/>
      <c r="C34" s="14"/>
      <c r="D34" s="14"/>
      <c r="E34" s="14"/>
      <c r="F34" s="14"/>
      <c r="G34" s="14"/>
      <c r="H34" s="15"/>
      <c r="I34" s="18"/>
      <c r="J34" s="16"/>
    </row>
    <row r="35" spans="1:10" s="17" customFormat="1" ht="11.25">
      <c r="A35" s="13"/>
      <c r="B35" s="14"/>
      <c r="C35" s="14"/>
      <c r="D35" s="14"/>
      <c r="E35" s="14"/>
      <c r="F35" s="14"/>
      <c r="G35" s="14"/>
      <c r="H35" s="15"/>
      <c r="I35" s="14"/>
      <c r="J35" s="16"/>
    </row>
    <row r="36" spans="1:10" s="17" customFormat="1" ht="11.25">
      <c r="A36" s="13"/>
      <c r="B36" s="14"/>
      <c r="C36" s="14"/>
      <c r="D36" s="14"/>
      <c r="E36" s="14"/>
      <c r="F36" s="14"/>
      <c r="G36" s="14"/>
      <c r="H36" s="15"/>
      <c r="I36" s="14"/>
      <c r="J36" s="16"/>
    </row>
    <row r="37" spans="1:10" s="17" customFormat="1" ht="11.25">
      <c r="A37" s="13"/>
      <c r="B37" s="14"/>
      <c r="C37" s="14"/>
      <c r="D37" s="14"/>
      <c r="E37" s="14"/>
      <c r="F37" s="14"/>
      <c r="G37" s="14"/>
      <c r="H37" s="15"/>
      <c r="I37" s="14"/>
      <c r="J37" s="16"/>
    </row>
    <row r="38" spans="1:10" s="17" customFormat="1" ht="11.25">
      <c r="A38" s="16"/>
      <c r="H38" s="15"/>
      <c r="J38" s="16"/>
    </row>
    <row r="39" spans="1:10" s="17" customFormat="1" ht="11.25">
      <c r="A39" s="16"/>
      <c r="H39" s="15"/>
      <c r="J39" s="16"/>
    </row>
    <row r="40" spans="1:10" s="17" customFormat="1" ht="11.25">
      <c r="A40" s="16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7874015748031497" right="0.1968503937007874" top="0.3937007874015748" bottom="0.3937007874015748" header="0.7086614173228347" footer="0.511811023622047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2.75"/>
  <cols>
    <col min="1" max="1" width="5.125" style="1" customWidth="1"/>
    <col min="2" max="2" width="37.75390625" style="2" customWidth="1"/>
    <col min="3" max="3" width="17.75390625" style="2" customWidth="1"/>
    <col min="4" max="4" width="15.375" style="2" customWidth="1"/>
    <col min="5" max="5" width="16.25390625" style="1" customWidth="1"/>
    <col min="6" max="6" width="16.00390625" style="2" customWidth="1"/>
    <col min="7" max="7" width="14.75390625" style="2" customWidth="1"/>
    <col min="8" max="16384" width="9.125" style="2" customWidth="1"/>
  </cols>
  <sheetData>
    <row r="1" spans="1:7" ht="57" customHeight="1">
      <c r="A1" s="181" t="s">
        <v>215</v>
      </c>
      <c r="B1" s="181"/>
      <c r="C1" s="181"/>
      <c r="D1" s="181"/>
      <c r="E1" s="181"/>
      <c r="F1" s="181"/>
      <c r="G1" s="181"/>
    </row>
    <row r="2" spans="1:4" ht="11.25">
      <c r="A2" s="3"/>
      <c r="B2" s="4"/>
      <c r="C2" s="4"/>
      <c r="D2" s="4"/>
    </row>
    <row r="3" spans="1:7" ht="132.75" customHeight="1">
      <c r="A3" s="176" t="s">
        <v>53</v>
      </c>
      <c r="B3" s="177" t="s">
        <v>129</v>
      </c>
      <c r="C3" s="23" t="s">
        <v>219</v>
      </c>
      <c r="D3" s="5" t="s">
        <v>216</v>
      </c>
      <c r="E3" s="168" t="s">
        <v>54</v>
      </c>
      <c r="F3" s="168" t="s">
        <v>52</v>
      </c>
      <c r="G3" s="6" t="s">
        <v>39</v>
      </c>
    </row>
    <row r="4" spans="1:7" s="10" customFormat="1" ht="42.75" customHeight="1">
      <c r="A4" s="176"/>
      <c r="B4" s="177"/>
      <c r="C4" s="5"/>
      <c r="D4" s="8" t="s">
        <v>217</v>
      </c>
      <c r="E4" s="169"/>
      <c r="F4" s="169"/>
      <c r="G4" s="9" t="s">
        <v>218</v>
      </c>
    </row>
    <row r="5" spans="1:7" s="10" customFormat="1" ht="11.25" customHeight="1">
      <c r="A5" s="28">
        <v>1</v>
      </c>
      <c r="B5" s="28">
        <v>2</v>
      </c>
      <c r="C5" s="28">
        <v>3</v>
      </c>
      <c r="D5" s="8">
        <v>4</v>
      </c>
      <c r="E5" s="8">
        <v>5</v>
      </c>
      <c r="F5" s="8">
        <v>6</v>
      </c>
      <c r="G5" s="9">
        <v>7</v>
      </c>
    </row>
    <row r="6" spans="1:7" ht="12.75">
      <c r="A6" s="82">
        <v>1</v>
      </c>
      <c r="B6" s="90" t="s">
        <v>24</v>
      </c>
      <c r="C6" s="91">
        <v>100</v>
      </c>
      <c r="D6" s="117">
        <f>C6</f>
        <v>100</v>
      </c>
      <c r="E6" s="95">
        <v>1</v>
      </c>
      <c r="F6" s="95">
        <v>0.75</v>
      </c>
      <c r="G6" s="95">
        <f aca="true" t="shared" si="0" ref="G6:G34">E6*F6</f>
        <v>0.75</v>
      </c>
    </row>
    <row r="7" spans="1:7" ht="12.75">
      <c r="A7" s="82">
        <v>2</v>
      </c>
      <c r="B7" s="90" t="s">
        <v>25</v>
      </c>
      <c r="C7" s="91">
        <v>100</v>
      </c>
      <c r="D7" s="117">
        <f aca="true" t="shared" si="1" ref="D7:D34">C7</f>
        <v>100</v>
      </c>
      <c r="E7" s="95">
        <v>1</v>
      </c>
      <c r="F7" s="95">
        <v>0.75</v>
      </c>
      <c r="G7" s="95">
        <v>0.75</v>
      </c>
    </row>
    <row r="8" spans="1:7" ht="12.75">
      <c r="A8" s="82">
        <v>3</v>
      </c>
      <c r="B8" s="90" t="s">
        <v>26</v>
      </c>
      <c r="C8" s="91">
        <v>100</v>
      </c>
      <c r="D8" s="117">
        <f t="shared" si="1"/>
        <v>100</v>
      </c>
      <c r="E8" s="95">
        <v>1</v>
      </c>
      <c r="F8" s="95">
        <v>0.75</v>
      </c>
      <c r="G8" s="95">
        <f t="shared" si="0"/>
        <v>0.75</v>
      </c>
    </row>
    <row r="9" spans="1:7" ht="12.75">
      <c r="A9" s="82">
        <v>4</v>
      </c>
      <c r="B9" s="90" t="s">
        <v>27</v>
      </c>
      <c r="C9" s="91">
        <v>100</v>
      </c>
      <c r="D9" s="117">
        <f t="shared" si="1"/>
        <v>100</v>
      </c>
      <c r="E9" s="95">
        <v>1</v>
      </c>
      <c r="F9" s="95">
        <v>0.75</v>
      </c>
      <c r="G9" s="95">
        <f t="shared" si="0"/>
        <v>0.75</v>
      </c>
    </row>
    <row r="10" spans="1:7" ht="12.75">
      <c r="A10" s="82">
        <v>5</v>
      </c>
      <c r="B10" s="90" t="s">
        <v>28</v>
      </c>
      <c r="C10" s="91">
        <v>100</v>
      </c>
      <c r="D10" s="117">
        <f t="shared" si="1"/>
        <v>100</v>
      </c>
      <c r="E10" s="95">
        <v>1</v>
      </c>
      <c r="F10" s="95">
        <v>0.75</v>
      </c>
      <c r="G10" s="95">
        <f t="shared" si="0"/>
        <v>0.75</v>
      </c>
    </row>
    <row r="11" spans="1:7" ht="12.75">
      <c r="A11" s="82">
        <v>6</v>
      </c>
      <c r="B11" s="90" t="s">
        <v>29</v>
      </c>
      <c r="C11" s="91">
        <v>100</v>
      </c>
      <c r="D11" s="117">
        <f t="shared" si="1"/>
        <v>100</v>
      </c>
      <c r="E11" s="95">
        <v>1</v>
      </c>
      <c r="F11" s="95">
        <v>0.75</v>
      </c>
      <c r="G11" s="95">
        <f t="shared" si="0"/>
        <v>0.75</v>
      </c>
    </row>
    <row r="12" spans="1:7" ht="12.75">
      <c r="A12" s="82">
        <v>7</v>
      </c>
      <c r="B12" s="90" t="s">
        <v>30</v>
      </c>
      <c r="C12" s="91">
        <v>100</v>
      </c>
      <c r="D12" s="117">
        <f t="shared" si="1"/>
        <v>100</v>
      </c>
      <c r="E12" s="95">
        <v>1</v>
      </c>
      <c r="F12" s="95">
        <v>0.75</v>
      </c>
      <c r="G12" s="95">
        <f t="shared" si="0"/>
        <v>0.75</v>
      </c>
    </row>
    <row r="13" spans="1:7" ht="12.75">
      <c r="A13" s="82">
        <v>8</v>
      </c>
      <c r="B13" s="90" t="s">
        <v>31</v>
      </c>
      <c r="C13" s="91">
        <v>100</v>
      </c>
      <c r="D13" s="117">
        <f t="shared" si="1"/>
        <v>100</v>
      </c>
      <c r="E13" s="95">
        <v>1</v>
      </c>
      <c r="F13" s="95">
        <v>0.75</v>
      </c>
      <c r="G13" s="95">
        <f t="shared" si="0"/>
        <v>0.75</v>
      </c>
    </row>
    <row r="14" spans="1:7" ht="12.75">
      <c r="A14" s="82">
        <v>9</v>
      </c>
      <c r="B14" s="90" t="s">
        <v>32</v>
      </c>
      <c r="C14" s="91">
        <v>100</v>
      </c>
      <c r="D14" s="117">
        <f t="shared" si="1"/>
        <v>100</v>
      </c>
      <c r="E14" s="95">
        <v>1</v>
      </c>
      <c r="F14" s="95">
        <v>0.75</v>
      </c>
      <c r="G14" s="95">
        <f t="shared" si="0"/>
        <v>0.75</v>
      </c>
    </row>
    <row r="15" spans="1:7" ht="25.5">
      <c r="A15" s="82">
        <v>10</v>
      </c>
      <c r="B15" s="90" t="s">
        <v>33</v>
      </c>
      <c r="C15" s="91">
        <v>100</v>
      </c>
      <c r="D15" s="117">
        <f t="shared" si="1"/>
        <v>100</v>
      </c>
      <c r="E15" s="95">
        <v>1</v>
      </c>
      <c r="F15" s="95">
        <v>0.75</v>
      </c>
      <c r="G15" s="95">
        <f t="shared" si="0"/>
        <v>0.75</v>
      </c>
    </row>
    <row r="16" spans="1:7" ht="12.75">
      <c r="A16" s="82">
        <v>11</v>
      </c>
      <c r="B16" s="90" t="s">
        <v>34</v>
      </c>
      <c r="C16" s="91">
        <v>100</v>
      </c>
      <c r="D16" s="117">
        <f t="shared" si="1"/>
        <v>100</v>
      </c>
      <c r="E16" s="95">
        <v>1</v>
      </c>
      <c r="F16" s="95">
        <v>0.75</v>
      </c>
      <c r="G16" s="95">
        <f t="shared" si="0"/>
        <v>0.75</v>
      </c>
    </row>
    <row r="17" spans="1:7" ht="12.75">
      <c r="A17" s="82">
        <v>12</v>
      </c>
      <c r="B17" s="90" t="s">
        <v>35</v>
      </c>
      <c r="C17" s="91">
        <v>100</v>
      </c>
      <c r="D17" s="117">
        <f t="shared" si="1"/>
        <v>100</v>
      </c>
      <c r="E17" s="95">
        <v>1</v>
      </c>
      <c r="F17" s="95">
        <v>0.75</v>
      </c>
      <c r="G17" s="95">
        <f t="shared" si="0"/>
        <v>0.75</v>
      </c>
    </row>
    <row r="18" spans="1:7" ht="12.75">
      <c r="A18" s="82">
        <v>13</v>
      </c>
      <c r="B18" s="22"/>
      <c r="C18" s="91"/>
      <c r="D18" s="117">
        <f t="shared" si="1"/>
        <v>0</v>
      </c>
      <c r="E18" s="103"/>
      <c r="F18" s="95">
        <v>0.75</v>
      </c>
      <c r="G18" s="95">
        <f t="shared" si="0"/>
        <v>0</v>
      </c>
    </row>
    <row r="19" spans="1:7" ht="12.75">
      <c r="A19" s="82">
        <v>14</v>
      </c>
      <c r="B19" s="22"/>
      <c r="C19" s="91"/>
      <c r="D19" s="117">
        <f t="shared" si="1"/>
        <v>0</v>
      </c>
      <c r="E19" s="95"/>
      <c r="F19" s="95">
        <v>0.75</v>
      </c>
      <c r="G19" s="95">
        <f t="shared" si="0"/>
        <v>0</v>
      </c>
    </row>
    <row r="20" spans="1:7" ht="12.75">
      <c r="A20" s="82">
        <v>15</v>
      </c>
      <c r="B20" s="22"/>
      <c r="C20" s="91"/>
      <c r="D20" s="117">
        <f t="shared" si="1"/>
        <v>0</v>
      </c>
      <c r="E20" s="103"/>
      <c r="F20" s="95">
        <v>0.75</v>
      </c>
      <c r="G20" s="95">
        <f t="shared" si="0"/>
        <v>0</v>
      </c>
    </row>
    <row r="21" spans="1:7" ht="12.75">
      <c r="A21" s="82">
        <v>16</v>
      </c>
      <c r="B21" s="22"/>
      <c r="C21" s="91"/>
      <c r="D21" s="117">
        <f t="shared" si="1"/>
        <v>0</v>
      </c>
      <c r="E21" s="103"/>
      <c r="F21" s="95">
        <v>0.75</v>
      </c>
      <c r="G21" s="95">
        <f t="shared" si="0"/>
        <v>0</v>
      </c>
    </row>
    <row r="22" spans="1:7" ht="12.75">
      <c r="A22" s="82">
        <v>17</v>
      </c>
      <c r="B22" s="22"/>
      <c r="C22" s="91"/>
      <c r="D22" s="117">
        <f t="shared" si="1"/>
        <v>0</v>
      </c>
      <c r="E22" s="103"/>
      <c r="F22" s="95">
        <v>0.75</v>
      </c>
      <c r="G22" s="95">
        <f t="shared" si="0"/>
        <v>0</v>
      </c>
    </row>
    <row r="23" spans="1:7" ht="18" customHeight="1">
      <c r="A23" s="82">
        <v>18</v>
      </c>
      <c r="B23" s="22"/>
      <c r="C23" s="91"/>
      <c r="D23" s="117">
        <f t="shared" si="1"/>
        <v>0</v>
      </c>
      <c r="E23" s="103"/>
      <c r="F23" s="95">
        <v>0.75</v>
      </c>
      <c r="G23" s="95">
        <f t="shared" si="0"/>
        <v>0</v>
      </c>
    </row>
    <row r="24" spans="1:7" ht="14.25" customHeight="1">
      <c r="A24" s="82">
        <v>19</v>
      </c>
      <c r="B24" s="22"/>
      <c r="C24" s="91"/>
      <c r="D24" s="117">
        <f t="shared" si="1"/>
        <v>0</v>
      </c>
      <c r="E24" s="103"/>
      <c r="F24" s="95">
        <v>0.75</v>
      </c>
      <c r="G24" s="95">
        <f t="shared" si="0"/>
        <v>0</v>
      </c>
    </row>
    <row r="25" spans="1:7" ht="12.75" hidden="1">
      <c r="A25" s="82">
        <v>20</v>
      </c>
      <c r="B25" s="22"/>
      <c r="C25" s="91"/>
      <c r="D25" s="117">
        <f t="shared" si="1"/>
        <v>0</v>
      </c>
      <c r="E25" s="103"/>
      <c r="F25" s="95">
        <v>0.75</v>
      </c>
      <c r="G25" s="95">
        <f t="shared" si="0"/>
        <v>0</v>
      </c>
    </row>
    <row r="26" spans="1:7" ht="12.75" hidden="1">
      <c r="A26" s="82">
        <v>21</v>
      </c>
      <c r="B26" s="22"/>
      <c r="C26" s="91"/>
      <c r="D26" s="117">
        <f t="shared" si="1"/>
        <v>0</v>
      </c>
      <c r="E26" s="95"/>
      <c r="F26" s="95">
        <v>0.75</v>
      </c>
      <c r="G26" s="95">
        <f t="shared" si="0"/>
        <v>0</v>
      </c>
    </row>
    <row r="27" spans="1:7" ht="12.75" hidden="1">
      <c r="A27" s="82">
        <v>22</v>
      </c>
      <c r="B27" s="22"/>
      <c r="C27" s="91"/>
      <c r="D27" s="117">
        <f t="shared" si="1"/>
        <v>0</v>
      </c>
      <c r="E27" s="103"/>
      <c r="F27" s="95">
        <v>0.75</v>
      </c>
      <c r="G27" s="95">
        <f t="shared" si="0"/>
        <v>0</v>
      </c>
    </row>
    <row r="28" spans="1:7" ht="12.75" hidden="1">
      <c r="A28" s="82">
        <v>23</v>
      </c>
      <c r="B28" s="22"/>
      <c r="C28" s="91"/>
      <c r="D28" s="117">
        <f t="shared" si="1"/>
        <v>0</v>
      </c>
      <c r="E28" s="103"/>
      <c r="F28" s="95">
        <v>0.75</v>
      </c>
      <c r="G28" s="95">
        <f t="shared" si="0"/>
        <v>0</v>
      </c>
    </row>
    <row r="29" spans="1:7" ht="12.75" hidden="1">
      <c r="A29" s="82">
        <v>24</v>
      </c>
      <c r="B29" s="22"/>
      <c r="C29" s="91"/>
      <c r="D29" s="117">
        <f t="shared" si="1"/>
        <v>0</v>
      </c>
      <c r="E29" s="95"/>
      <c r="F29" s="95">
        <v>0.75</v>
      </c>
      <c r="G29" s="95">
        <f t="shared" si="0"/>
        <v>0</v>
      </c>
    </row>
    <row r="30" spans="1:7" ht="12.75">
      <c r="A30" s="82">
        <v>20</v>
      </c>
      <c r="B30" s="22"/>
      <c r="C30" s="91"/>
      <c r="D30" s="117">
        <f t="shared" si="1"/>
        <v>0</v>
      </c>
      <c r="E30" s="95"/>
      <c r="F30" s="95">
        <v>0.75</v>
      </c>
      <c r="G30" s="95">
        <f t="shared" si="0"/>
        <v>0</v>
      </c>
    </row>
    <row r="31" spans="1:7" ht="12.75">
      <c r="A31" s="82">
        <v>21</v>
      </c>
      <c r="B31" s="22"/>
      <c r="C31" s="91"/>
      <c r="D31" s="117">
        <f t="shared" si="1"/>
        <v>0</v>
      </c>
      <c r="E31" s="95"/>
      <c r="F31" s="95">
        <v>0.75</v>
      </c>
      <c r="G31" s="95">
        <f t="shared" si="0"/>
        <v>0</v>
      </c>
    </row>
    <row r="32" spans="1:7" ht="12.75">
      <c r="A32" s="82">
        <v>22</v>
      </c>
      <c r="B32" s="22"/>
      <c r="C32" s="91"/>
      <c r="D32" s="117">
        <f t="shared" si="1"/>
        <v>0</v>
      </c>
      <c r="E32" s="95"/>
      <c r="F32" s="95">
        <v>0.75</v>
      </c>
      <c r="G32" s="95">
        <f t="shared" si="0"/>
        <v>0</v>
      </c>
    </row>
    <row r="33" spans="1:7" ht="12.75">
      <c r="A33" s="82">
        <v>23</v>
      </c>
      <c r="B33" s="22"/>
      <c r="C33" s="91"/>
      <c r="D33" s="117">
        <f t="shared" si="1"/>
        <v>0</v>
      </c>
      <c r="E33" s="95"/>
      <c r="F33" s="95">
        <v>0.75</v>
      </c>
      <c r="G33" s="95">
        <f t="shared" si="0"/>
        <v>0</v>
      </c>
    </row>
    <row r="34" spans="1:7" ht="12.75">
      <c r="A34" s="82">
        <v>24</v>
      </c>
      <c r="B34" s="22"/>
      <c r="C34" s="91"/>
      <c r="D34" s="117">
        <f t="shared" si="1"/>
        <v>0</v>
      </c>
      <c r="E34" s="95"/>
      <c r="F34" s="95">
        <v>0.75</v>
      </c>
      <c r="G34" s="95">
        <f t="shared" si="0"/>
        <v>0</v>
      </c>
    </row>
    <row r="35" spans="1:7" ht="12.75">
      <c r="A35" s="174" t="s">
        <v>71</v>
      </c>
      <c r="B35" s="174"/>
      <c r="C35" s="91">
        <f>SUM(C6:C29)</f>
        <v>1200</v>
      </c>
      <c r="D35" s="102" t="s">
        <v>41</v>
      </c>
      <c r="E35" s="103" t="s">
        <v>41</v>
      </c>
      <c r="F35" s="95">
        <v>0.75</v>
      </c>
      <c r="G35" s="95" t="s">
        <v>41</v>
      </c>
    </row>
    <row r="36" spans="1:5" s="17" customFormat="1" ht="11.25">
      <c r="A36" s="13"/>
      <c r="B36" s="14"/>
      <c r="C36" s="14"/>
      <c r="D36" s="14"/>
      <c r="E36" s="16"/>
    </row>
    <row r="37" spans="1:5" s="17" customFormat="1" ht="11.25">
      <c r="A37" s="13"/>
      <c r="B37" s="14"/>
      <c r="C37" s="14"/>
      <c r="D37" s="14"/>
      <c r="E37" s="16"/>
    </row>
    <row r="38" spans="1:5" s="17" customFormat="1" ht="11.25">
      <c r="A38" s="13"/>
      <c r="B38" s="14"/>
      <c r="C38" s="14"/>
      <c r="D38" s="14"/>
      <c r="E38" s="16"/>
    </row>
    <row r="39" spans="1:5" s="17" customFormat="1" ht="11.25">
      <c r="A39" s="13"/>
      <c r="B39" s="14"/>
      <c r="C39" s="14"/>
      <c r="D39" s="18"/>
      <c r="E39" s="16"/>
    </row>
    <row r="40" spans="1:5" s="17" customFormat="1" ht="11.25">
      <c r="A40" s="13"/>
      <c r="B40" s="14"/>
      <c r="C40" s="14"/>
      <c r="D40" s="14"/>
      <c r="E40" s="16"/>
    </row>
    <row r="41" spans="1:5" s="17" customFormat="1" ht="11.25">
      <c r="A41" s="13"/>
      <c r="B41" s="14"/>
      <c r="C41" s="14"/>
      <c r="D41" s="14"/>
      <c r="E41" s="16"/>
    </row>
    <row r="42" spans="1:5" s="17" customFormat="1" ht="11.25">
      <c r="A42" s="13"/>
      <c r="B42" s="14"/>
      <c r="C42" s="14"/>
      <c r="D42" s="14"/>
      <c r="E42" s="16"/>
    </row>
    <row r="43" spans="1:5" s="17" customFormat="1" ht="11.25">
      <c r="A43" s="16"/>
      <c r="E43" s="16"/>
    </row>
    <row r="44" spans="1:5" s="17" customFormat="1" ht="11.25">
      <c r="A44" s="16"/>
      <c r="E44" s="16"/>
    </row>
    <row r="45" spans="1:5" s="17" customFormat="1" ht="11.25">
      <c r="A45" s="16"/>
      <c r="E45" s="16"/>
    </row>
    <row r="46" spans="1:5" s="17" customFormat="1" ht="11.25">
      <c r="A46" s="16"/>
      <c r="E46" s="16"/>
    </row>
    <row r="47" spans="1:5" s="17" customFormat="1" ht="11.25">
      <c r="A47" s="16"/>
      <c r="E47" s="16"/>
    </row>
  </sheetData>
  <sheetProtection/>
  <mergeCells count="6">
    <mergeCell ref="A35:B35"/>
    <mergeCell ref="A3:A4"/>
    <mergeCell ref="B3:B4"/>
    <mergeCell ref="A1:G1"/>
    <mergeCell ref="E3:E4"/>
    <mergeCell ref="F3:F4"/>
  </mergeCells>
  <printOptions/>
  <pageMargins left="0.984251968503937" right="0.1968503937007874" top="1.1811023622047245" bottom="0.3937007874015748" header="0.7086614173228347" footer="0.5118110236220472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7" sqref="D7:D17"/>
    </sheetView>
  </sheetViews>
  <sheetFormatPr defaultColWidth="9.00390625" defaultRowHeight="12.75"/>
  <cols>
    <col min="1" max="1" width="5.125" style="1" customWidth="1"/>
    <col min="2" max="2" width="35.625" style="2" customWidth="1"/>
    <col min="3" max="3" width="17.75390625" style="2" hidden="1" customWidth="1"/>
    <col min="4" max="4" width="17.75390625" style="2" customWidth="1"/>
    <col min="5" max="5" width="15.375" style="2" customWidth="1"/>
    <col min="6" max="6" width="16.25390625" style="1" customWidth="1"/>
    <col min="7" max="7" width="16.00390625" style="2" customWidth="1"/>
    <col min="8" max="8" width="14.75390625" style="2" customWidth="1"/>
    <col min="9" max="16384" width="9.125" style="2" customWidth="1"/>
  </cols>
  <sheetData>
    <row r="1" spans="1:8" ht="57" customHeight="1">
      <c r="A1" s="181" t="s">
        <v>230</v>
      </c>
      <c r="B1" s="181"/>
      <c r="C1" s="181"/>
      <c r="D1" s="181"/>
      <c r="E1" s="181"/>
      <c r="F1" s="181"/>
      <c r="G1" s="181"/>
      <c r="H1" s="181"/>
    </row>
    <row r="2" spans="1:5" ht="11.25">
      <c r="A2" s="3"/>
      <c r="B2" s="4"/>
      <c r="C2" s="4"/>
      <c r="D2" s="4"/>
      <c r="E2" s="4"/>
    </row>
    <row r="3" spans="1:8" ht="132.75" customHeight="1">
      <c r="A3" s="176" t="s">
        <v>53</v>
      </c>
      <c r="B3" s="177" t="s">
        <v>129</v>
      </c>
      <c r="C3" s="23" t="s">
        <v>83</v>
      </c>
      <c r="D3" s="23" t="s">
        <v>197</v>
      </c>
      <c r="E3" s="5" t="s">
        <v>216</v>
      </c>
      <c r="F3" s="168" t="s">
        <v>54</v>
      </c>
      <c r="G3" s="168" t="s">
        <v>52</v>
      </c>
      <c r="H3" s="6" t="s">
        <v>39</v>
      </c>
    </row>
    <row r="4" spans="1:8" s="10" customFormat="1" ht="42.75" customHeight="1">
      <c r="A4" s="176"/>
      <c r="B4" s="177"/>
      <c r="C4" s="5" t="s">
        <v>84</v>
      </c>
      <c r="D4" s="5"/>
      <c r="E4" s="8" t="s">
        <v>217</v>
      </c>
      <c r="F4" s="169"/>
      <c r="G4" s="169"/>
      <c r="H4" s="9" t="s">
        <v>218</v>
      </c>
    </row>
    <row r="5" spans="1:8" s="10" customFormat="1" ht="11.25" customHeight="1">
      <c r="A5" s="28">
        <v>1</v>
      </c>
      <c r="B5" s="28">
        <v>2</v>
      </c>
      <c r="C5" s="28" t="s">
        <v>86</v>
      </c>
      <c r="D5" s="28">
        <v>3</v>
      </c>
      <c r="E5" s="8">
        <v>4</v>
      </c>
      <c r="F5" s="8">
        <v>5</v>
      </c>
      <c r="G5" s="8">
        <v>6</v>
      </c>
      <c r="H5" s="9">
        <v>7</v>
      </c>
    </row>
    <row r="6" spans="1:8" ht="12.75">
      <c r="A6" s="82">
        <v>1</v>
      </c>
      <c r="B6" s="90" t="s">
        <v>24</v>
      </c>
      <c r="C6" s="22"/>
      <c r="D6" s="91">
        <v>20</v>
      </c>
      <c r="E6" s="117">
        <f>D6</f>
        <v>20</v>
      </c>
      <c r="F6" s="95">
        <v>1</v>
      </c>
      <c r="G6" s="95">
        <v>0.75</v>
      </c>
      <c r="H6" s="95">
        <f aca="true" t="shared" si="0" ref="H6:H26">F6*G6</f>
        <v>0.75</v>
      </c>
    </row>
    <row r="7" spans="1:8" ht="20.25" customHeight="1">
      <c r="A7" s="82">
        <v>2</v>
      </c>
      <c r="B7" s="90" t="s">
        <v>25</v>
      </c>
      <c r="C7" s="22"/>
      <c r="D7" s="91">
        <v>20</v>
      </c>
      <c r="E7" s="117">
        <f aca="true" t="shared" si="1" ref="E7:E26">D7</f>
        <v>20</v>
      </c>
      <c r="F7" s="95">
        <v>1</v>
      </c>
      <c r="G7" s="95">
        <v>0.75</v>
      </c>
      <c r="H7" s="95">
        <f t="shared" si="0"/>
        <v>0.75</v>
      </c>
    </row>
    <row r="8" spans="1:8" ht="18" customHeight="1">
      <c r="A8" s="82">
        <v>3</v>
      </c>
      <c r="B8" s="90" t="s">
        <v>26</v>
      </c>
      <c r="C8" s="22"/>
      <c r="D8" s="91">
        <v>20</v>
      </c>
      <c r="E8" s="117">
        <f t="shared" si="1"/>
        <v>20</v>
      </c>
      <c r="F8" s="95">
        <v>1</v>
      </c>
      <c r="G8" s="95">
        <v>0.75</v>
      </c>
      <c r="H8" s="95">
        <f t="shared" si="0"/>
        <v>0.75</v>
      </c>
    </row>
    <row r="9" spans="1:8" ht="12.75">
      <c r="A9" s="82">
        <v>4</v>
      </c>
      <c r="B9" s="90" t="s">
        <v>27</v>
      </c>
      <c r="C9" s="22"/>
      <c r="D9" s="91">
        <v>20</v>
      </c>
      <c r="E9" s="117">
        <f t="shared" si="1"/>
        <v>20</v>
      </c>
      <c r="F9" s="95">
        <v>1</v>
      </c>
      <c r="G9" s="95">
        <v>0.75</v>
      </c>
      <c r="H9" s="95">
        <f t="shared" si="0"/>
        <v>0.75</v>
      </c>
    </row>
    <row r="10" spans="1:8" ht="19.5" customHeight="1">
      <c r="A10" s="82">
        <v>5</v>
      </c>
      <c r="B10" s="90" t="s">
        <v>28</v>
      </c>
      <c r="C10" s="22"/>
      <c r="D10" s="91">
        <v>20</v>
      </c>
      <c r="E10" s="117">
        <f t="shared" si="1"/>
        <v>20</v>
      </c>
      <c r="F10" s="95">
        <v>1</v>
      </c>
      <c r="G10" s="95">
        <v>0.75</v>
      </c>
      <c r="H10" s="95">
        <f t="shared" si="0"/>
        <v>0.75</v>
      </c>
    </row>
    <row r="11" spans="1:8" ht="12.75">
      <c r="A11" s="82">
        <v>6</v>
      </c>
      <c r="B11" s="90" t="s">
        <v>29</v>
      </c>
      <c r="C11" s="22"/>
      <c r="D11" s="91">
        <v>20</v>
      </c>
      <c r="E11" s="117">
        <f t="shared" si="1"/>
        <v>20</v>
      </c>
      <c r="F11" s="95">
        <v>1</v>
      </c>
      <c r="G11" s="95">
        <v>0.75</v>
      </c>
      <c r="H11" s="95">
        <f t="shared" si="0"/>
        <v>0.75</v>
      </c>
    </row>
    <row r="12" spans="1:8" ht="17.25" customHeight="1">
      <c r="A12" s="82">
        <v>7</v>
      </c>
      <c r="B12" s="90" t="s">
        <v>30</v>
      </c>
      <c r="C12" s="22"/>
      <c r="D12" s="91">
        <v>20</v>
      </c>
      <c r="E12" s="117">
        <f t="shared" si="1"/>
        <v>20</v>
      </c>
      <c r="F12" s="95">
        <v>1</v>
      </c>
      <c r="G12" s="95">
        <v>0.75</v>
      </c>
      <c r="H12" s="95">
        <f t="shared" si="0"/>
        <v>0.75</v>
      </c>
    </row>
    <row r="13" spans="1:8" ht="12.75">
      <c r="A13" s="82">
        <v>8</v>
      </c>
      <c r="B13" s="90" t="s">
        <v>31</v>
      </c>
      <c r="C13" s="22"/>
      <c r="D13" s="91">
        <v>20</v>
      </c>
      <c r="E13" s="117">
        <f t="shared" si="1"/>
        <v>20</v>
      </c>
      <c r="F13" s="95">
        <v>1</v>
      </c>
      <c r="G13" s="95">
        <v>0.75</v>
      </c>
      <c r="H13" s="95">
        <f t="shared" si="0"/>
        <v>0.75</v>
      </c>
    </row>
    <row r="14" spans="1:8" ht="12.75">
      <c r="A14" s="82">
        <v>9</v>
      </c>
      <c r="B14" s="90" t="s">
        <v>32</v>
      </c>
      <c r="C14" s="22"/>
      <c r="D14" s="91">
        <v>20</v>
      </c>
      <c r="E14" s="117">
        <f t="shared" si="1"/>
        <v>20</v>
      </c>
      <c r="F14" s="95">
        <v>1</v>
      </c>
      <c r="G14" s="95">
        <v>0.75</v>
      </c>
      <c r="H14" s="95">
        <f t="shared" si="0"/>
        <v>0.75</v>
      </c>
    </row>
    <row r="15" spans="1:8" ht="24.75" customHeight="1">
      <c r="A15" s="82">
        <v>10</v>
      </c>
      <c r="B15" s="90" t="s">
        <v>33</v>
      </c>
      <c r="C15" s="22"/>
      <c r="D15" s="91">
        <v>20</v>
      </c>
      <c r="E15" s="117">
        <f t="shared" si="1"/>
        <v>20</v>
      </c>
      <c r="F15" s="95">
        <v>1</v>
      </c>
      <c r="G15" s="95">
        <v>0.75</v>
      </c>
      <c r="H15" s="95">
        <f t="shared" si="0"/>
        <v>0.75</v>
      </c>
    </row>
    <row r="16" spans="1:8" ht="18" customHeight="1">
      <c r="A16" s="82">
        <v>11</v>
      </c>
      <c r="B16" s="90" t="s">
        <v>34</v>
      </c>
      <c r="C16" s="22"/>
      <c r="D16" s="91">
        <v>20</v>
      </c>
      <c r="E16" s="117">
        <f t="shared" si="1"/>
        <v>20</v>
      </c>
      <c r="F16" s="95">
        <v>1</v>
      </c>
      <c r="G16" s="95">
        <v>0.75</v>
      </c>
      <c r="H16" s="95">
        <f t="shared" si="0"/>
        <v>0.75</v>
      </c>
    </row>
    <row r="17" spans="1:8" ht="12.75">
      <c r="A17" s="82">
        <v>12</v>
      </c>
      <c r="B17" s="90" t="s">
        <v>35</v>
      </c>
      <c r="C17" s="22"/>
      <c r="D17" s="91">
        <v>20</v>
      </c>
      <c r="E17" s="117">
        <f t="shared" si="1"/>
        <v>20</v>
      </c>
      <c r="F17" s="95">
        <v>1</v>
      </c>
      <c r="G17" s="95">
        <v>0.75</v>
      </c>
      <c r="H17" s="95">
        <f t="shared" si="0"/>
        <v>0.75</v>
      </c>
    </row>
    <row r="18" spans="1:8" ht="12.75">
      <c r="A18" s="82">
        <v>15</v>
      </c>
      <c r="B18" s="22"/>
      <c r="C18" s="22"/>
      <c r="D18" s="22"/>
      <c r="E18" s="117">
        <f t="shared" si="1"/>
        <v>0</v>
      </c>
      <c r="F18" s="148"/>
      <c r="G18" s="95">
        <v>0.75</v>
      </c>
      <c r="H18" s="95">
        <f t="shared" si="0"/>
        <v>0</v>
      </c>
    </row>
    <row r="19" spans="1:8" ht="12.75">
      <c r="A19" s="82">
        <v>17</v>
      </c>
      <c r="B19" s="22"/>
      <c r="C19" s="22"/>
      <c r="D19" s="22"/>
      <c r="E19" s="117">
        <f t="shared" si="1"/>
        <v>0</v>
      </c>
      <c r="F19" s="148"/>
      <c r="G19" s="95">
        <v>0.75</v>
      </c>
      <c r="H19" s="95">
        <f t="shared" si="0"/>
        <v>0</v>
      </c>
    </row>
    <row r="20" spans="1:8" ht="12.75">
      <c r="A20" s="82">
        <v>18</v>
      </c>
      <c r="B20" s="22"/>
      <c r="C20" s="22"/>
      <c r="D20" s="22"/>
      <c r="E20" s="117">
        <f t="shared" si="1"/>
        <v>0</v>
      </c>
      <c r="F20" s="148"/>
      <c r="G20" s="95">
        <v>0.75</v>
      </c>
      <c r="H20" s="95">
        <f t="shared" si="0"/>
        <v>0</v>
      </c>
    </row>
    <row r="21" spans="1:8" ht="12.75">
      <c r="A21" s="82">
        <v>19</v>
      </c>
      <c r="B21" s="22"/>
      <c r="C21" s="22"/>
      <c r="D21" s="22"/>
      <c r="E21" s="117">
        <f t="shared" si="1"/>
        <v>0</v>
      </c>
      <c r="F21" s="148"/>
      <c r="G21" s="95">
        <v>0.75</v>
      </c>
      <c r="H21" s="95">
        <f t="shared" si="0"/>
        <v>0</v>
      </c>
    </row>
    <row r="22" spans="1:8" ht="12.75">
      <c r="A22" s="82">
        <v>20</v>
      </c>
      <c r="B22" s="22"/>
      <c r="C22" s="22"/>
      <c r="D22" s="22"/>
      <c r="E22" s="117">
        <f t="shared" si="1"/>
        <v>0</v>
      </c>
      <c r="F22" s="148"/>
      <c r="G22" s="95">
        <v>0.75</v>
      </c>
      <c r="H22" s="95">
        <f t="shared" si="0"/>
        <v>0</v>
      </c>
    </row>
    <row r="23" spans="1:8" ht="12.75">
      <c r="A23" s="82">
        <v>21</v>
      </c>
      <c r="B23" s="22"/>
      <c r="C23" s="22"/>
      <c r="D23" s="22"/>
      <c r="E23" s="117">
        <f t="shared" si="1"/>
        <v>0</v>
      </c>
      <c r="F23" s="147"/>
      <c r="G23" s="95">
        <v>0.75</v>
      </c>
      <c r="H23" s="95">
        <f t="shared" si="0"/>
        <v>0</v>
      </c>
    </row>
    <row r="24" spans="1:8" ht="12.75">
      <c r="A24" s="82">
        <v>22</v>
      </c>
      <c r="B24" s="22"/>
      <c r="C24" s="22"/>
      <c r="D24" s="22"/>
      <c r="E24" s="117">
        <f t="shared" si="1"/>
        <v>0</v>
      </c>
      <c r="F24" s="148"/>
      <c r="G24" s="95">
        <v>0.75</v>
      </c>
      <c r="H24" s="95">
        <f t="shared" si="0"/>
        <v>0</v>
      </c>
    </row>
    <row r="25" spans="1:8" ht="12.75">
      <c r="A25" s="82">
        <v>23</v>
      </c>
      <c r="B25" s="22"/>
      <c r="C25" s="22"/>
      <c r="D25" s="22"/>
      <c r="E25" s="117">
        <f t="shared" si="1"/>
        <v>0</v>
      </c>
      <c r="F25" s="148"/>
      <c r="G25" s="95">
        <v>0.75</v>
      </c>
      <c r="H25" s="95">
        <f t="shared" si="0"/>
        <v>0</v>
      </c>
    </row>
    <row r="26" spans="1:8" ht="12.75">
      <c r="A26" s="82">
        <v>24</v>
      </c>
      <c r="B26" s="22"/>
      <c r="C26" s="22">
        <v>4659</v>
      </c>
      <c r="D26" s="22"/>
      <c r="E26" s="117">
        <f t="shared" si="1"/>
        <v>0</v>
      </c>
      <c r="F26" s="147"/>
      <c r="G26" s="95">
        <v>0.75</v>
      </c>
      <c r="H26" s="95">
        <f t="shared" si="0"/>
        <v>0</v>
      </c>
    </row>
    <row r="27" spans="1:8" ht="12.75">
      <c r="A27" s="177" t="s">
        <v>71</v>
      </c>
      <c r="B27" s="187"/>
      <c r="C27" s="12">
        <f>SUM(C6:C26)</f>
        <v>4659</v>
      </c>
      <c r="D27" s="91">
        <f>SUM(D6:D26)</f>
        <v>240</v>
      </c>
      <c r="E27" s="102" t="s">
        <v>41</v>
      </c>
      <c r="F27" s="103" t="s">
        <v>41</v>
      </c>
      <c r="G27" s="95">
        <v>0.75</v>
      </c>
      <c r="H27" s="95" t="s">
        <v>41</v>
      </c>
    </row>
    <row r="28" spans="1:6" s="17" customFormat="1" ht="11.25">
      <c r="A28" s="13"/>
      <c r="B28" s="14"/>
      <c r="C28" s="14"/>
      <c r="D28" s="14"/>
      <c r="E28" s="14"/>
      <c r="F28" s="16"/>
    </row>
    <row r="29" spans="1:6" s="17" customFormat="1" ht="11.25">
      <c r="A29" s="13"/>
      <c r="B29" s="14"/>
      <c r="C29" s="14"/>
      <c r="D29" s="14"/>
      <c r="E29" s="14"/>
      <c r="F29" s="16"/>
    </row>
    <row r="30" spans="1:6" s="17" customFormat="1" ht="11.25">
      <c r="A30" s="13"/>
      <c r="B30" s="14"/>
      <c r="C30" s="14"/>
      <c r="D30" s="14"/>
      <c r="E30" s="14"/>
      <c r="F30" s="16"/>
    </row>
    <row r="31" spans="1:6" s="17" customFormat="1" ht="11.25">
      <c r="A31" s="13"/>
      <c r="B31" s="14"/>
      <c r="C31" s="14"/>
      <c r="D31" s="14"/>
      <c r="E31" s="18"/>
      <c r="F31" s="16"/>
    </row>
    <row r="32" spans="1:6" s="17" customFormat="1" ht="11.25">
      <c r="A32" s="13"/>
      <c r="B32" s="14"/>
      <c r="C32" s="14"/>
      <c r="D32" s="14"/>
      <c r="E32" s="14"/>
      <c r="F32" s="16"/>
    </row>
    <row r="33" spans="1:6" s="17" customFormat="1" ht="11.25">
      <c r="A33" s="13"/>
      <c r="B33" s="14"/>
      <c r="C33" s="14"/>
      <c r="D33" s="14"/>
      <c r="E33" s="14"/>
      <c r="F33" s="16"/>
    </row>
    <row r="34" spans="1:6" s="17" customFormat="1" ht="11.25">
      <c r="A34" s="13"/>
      <c r="B34" s="14"/>
      <c r="C34" s="14"/>
      <c r="D34" s="14"/>
      <c r="E34" s="14"/>
      <c r="F34" s="16"/>
    </row>
    <row r="35" spans="1:6" s="17" customFormat="1" ht="11.25">
      <c r="A35" s="16"/>
      <c r="F35" s="16"/>
    </row>
    <row r="36" spans="1:6" s="17" customFormat="1" ht="11.25">
      <c r="A36" s="16"/>
      <c r="F36" s="16"/>
    </row>
    <row r="37" spans="1:6" s="17" customFormat="1" ht="11.25">
      <c r="A37" s="16"/>
      <c r="F37" s="16"/>
    </row>
    <row r="38" spans="1:6" s="17" customFormat="1" ht="11.25">
      <c r="A38" s="16"/>
      <c r="F38" s="16"/>
    </row>
    <row r="39" spans="1:6" s="17" customFormat="1" ht="11.25">
      <c r="A39" s="16"/>
      <c r="F39" s="16"/>
    </row>
  </sheetData>
  <sheetProtection/>
  <mergeCells count="6">
    <mergeCell ref="A27:B27"/>
    <mergeCell ref="A3:A4"/>
    <mergeCell ref="B3:B4"/>
    <mergeCell ref="A1:H1"/>
    <mergeCell ref="F3:F4"/>
    <mergeCell ref="G3:G4"/>
  </mergeCells>
  <printOptions/>
  <pageMargins left="1.1811023622047245" right="0.1968503937007874" top="1.1811023622047245" bottom="0.3937007874015748" header="0.7086614173228347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pane xSplit="2" ySplit="6" topLeftCell="E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7" sqref="H17"/>
    </sheetView>
  </sheetViews>
  <sheetFormatPr defaultColWidth="9.00390625" defaultRowHeight="12.75"/>
  <cols>
    <col min="1" max="1" width="3.375" style="1" customWidth="1"/>
    <col min="2" max="2" width="38.375" style="2" customWidth="1"/>
    <col min="3" max="3" width="20.25390625" style="2" customWidth="1"/>
    <col min="4" max="4" width="17.25390625" style="2" customWidth="1"/>
    <col min="5" max="5" width="19.0039062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49"/>
      <c r="B1" s="170" t="s">
        <v>145</v>
      </c>
      <c r="C1" s="170"/>
      <c r="D1" s="170"/>
      <c r="E1" s="170"/>
      <c r="F1" s="170"/>
      <c r="G1" s="170"/>
      <c r="H1" s="170"/>
      <c r="I1" s="170"/>
      <c r="J1" s="170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76" t="s">
        <v>36</v>
      </c>
      <c r="B4" s="168" t="s">
        <v>129</v>
      </c>
      <c r="C4" s="168" t="s">
        <v>146</v>
      </c>
      <c r="D4" s="168" t="s">
        <v>147</v>
      </c>
      <c r="E4" s="168" t="s">
        <v>149</v>
      </c>
      <c r="F4" s="168" t="s">
        <v>150</v>
      </c>
      <c r="G4" s="168" t="s">
        <v>127</v>
      </c>
      <c r="H4" s="168" t="s">
        <v>128</v>
      </c>
      <c r="I4" s="168" t="s">
        <v>38</v>
      </c>
      <c r="J4" s="171" t="s">
        <v>39</v>
      </c>
    </row>
    <row r="5" spans="1:10" ht="135" customHeight="1">
      <c r="A5" s="176"/>
      <c r="B5" s="173"/>
      <c r="C5" s="169"/>
      <c r="D5" s="169"/>
      <c r="E5" s="169"/>
      <c r="F5" s="169"/>
      <c r="G5" s="169"/>
      <c r="H5" s="173"/>
      <c r="I5" s="173"/>
      <c r="J5" s="172"/>
    </row>
    <row r="6" spans="1:10" s="10" customFormat="1" ht="51" customHeight="1">
      <c r="A6" s="176"/>
      <c r="B6" s="169"/>
      <c r="C6" s="8" t="s">
        <v>148</v>
      </c>
      <c r="D6" s="8" t="s">
        <v>148</v>
      </c>
      <c r="E6" s="8" t="s">
        <v>148</v>
      </c>
      <c r="F6" s="8" t="s">
        <v>60</v>
      </c>
      <c r="G6" s="8" t="s">
        <v>135</v>
      </c>
      <c r="H6" s="169"/>
      <c r="I6" s="169"/>
      <c r="J6" s="9" t="s">
        <v>62</v>
      </c>
    </row>
    <row r="7" spans="1:10" s="10" customFormat="1" ht="15.75" customHeight="1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1">
        <v>10</v>
      </c>
    </row>
    <row r="8" spans="1:10" ht="12.75">
      <c r="A8" s="82">
        <v>1</v>
      </c>
      <c r="B8" s="90" t="s">
        <v>24</v>
      </c>
      <c r="C8" s="91">
        <v>518.8</v>
      </c>
      <c r="D8" s="91">
        <v>4204.8</v>
      </c>
      <c r="E8" s="98">
        <v>578.1</v>
      </c>
      <c r="F8" s="98">
        <f>D8+E8</f>
        <v>4782.900000000001</v>
      </c>
      <c r="G8" s="102">
        <f aca="true" t="shared" si="0" ref="G8:G31">C8/(C8+F8)*100</f>
        <v>9.785540487013597</v>
      </c>
      <c r="H8" s="95">
        <v>0.863</v>
      </c>
      <c r="I8" s="95">
        <v>1.2</v>
      </c>
      <c r="J8" s="95">
        <f aca="true" t="shared" si="1" ref="J8:J31">H8*I8</f>
        <v>1.0355999999999999</v>
      </c>
    </row>
    <row r="9" spans="1:10" ht="12.75">
      <c r="A9" s="82">
        <v>2</v>
      </c>
      <c r="B9" s="90" t="s">
        <v>25</v>
      </c>
      <c r="C9" s="91">
        <v>1011.3</v>
      </c>
      <c r="D9" s="91">
        <v>229.4</v>
      </c>
      <c r="E9" s="98">
        <v>128.9</v>
      </c>
      <c r="F9" s="98">
        <f aca="true" t="shared" si="2" ref="F9:F31">D9+E9</f>
        <v>358.3</v>
      </c>
      <c r="G9" s="102">
        <f t="shared" si="0"/>
        <v>73.83907710280374</v>
      </c>
      <c r="H9" s="103">
        <v>0</v>
      </c>
      <c r="I9" s="95">
        <v>1.2</v>
      </c>
      <c r="J9" s="95">
        <f t="shared" si="1"/>
        <v>0</v>
      </c>
    </row>
    <row r="10" spans="1:10" ht="12.75">
      <c r="A10" s="82">
        <v>3</v>
      </c>
      <c r="B10" s="90" t="s">
        <v>26</v>
      </c>
      <c r="C10" s="91">
        <v>2152.3</v>
      </c>
      <c r="D10" s="91">
        <v>541.7</v>
      </c>
      <c r="E10" s="98">
        <v>197</v>
      </c>
      <c r="F10" s="98">
        <f t="shared" si="2"/>
        <v>738.7</v>
      </c>
      <c r="G10" s="102">
        <f t="shared" si="0"/>
        <v>74.44828778969216</v>
      </c>
      <c r="H10" s="103">
        <v>0</v>
      </c>
      <c r="I10" s="95">
        <v>1.2</v>
      </c>
      <c r="J10" s="95">
        <f t="shared" si="1"/>
        <v>0</v>
      </c>
    </row>
    <row r="11" spans="1:10" ht="12.75">
      <c r="A11" s="82">
        <v>4</v>
      </c>
      <c r="B11" s="90" t="s">
        <v>27</v>
      </c>
      <c r="C11" s="91">
        <v>875.4</v>
      </c>
      <c r="D11" s="91">
        <v>216.6</v>
      </c>
      <c r="E11" s="98">
        <v>85.9</v>
      </c>
      <c r="F11" s="98">
        <f t="shared" si="2"/>
        <v>302.5</v>
      </c>
      <c r="G11" s="102">
        <f t="shared" si="0"/>
        <v>74.318702776127</v>
      </c>
      <c r="H11" s="103">
        <v>0</v>
      </c>
      <c r="I11" s="95">
        <v>1.2</v>
      </c>
      <c r="J11" s="95">
        <f t="shared" si="1"/>
        <v>0</v>
      </c>
    </row>
    <row r="12" spans="1:10" ht="12.75">
      <c r="A12" s="82">
        <v>5</v>
      </c>
      <c r="B12" s="90" t="s">
        <v>28</v>
      </c>
      <c r="C12" s="91">
        <v>898</v>
      </c>
      <c r="D12" s="91">
        <v>232.8</v>
      </c>
      <c r="E12" s="98">
        <v>87.1</v>
      </c>
      <c r="F12" s="98">
        <f t="shared" si="2"/>
        <v>319.9</v>
      </c>
      <c r="G12" s="102">
        <f t="shared" si="0"/>
        <v>73.73347565481566</v>
      </c>
      <c r="H12" s="103">
        <v>0</v>
      </c>
      <c r="I12" s="95">
        <v>1.2</v>
      </c>
      <c r="J12" s="95">
        <f t="shared" si="1"/>
        <v>0</v>
      </c>
    </row>
    <row r="13" spans="1:10" ht="12.75">
      <c r="A13" s="82">
        <v>6</v>
      </c>
      <c r="B13" s="90" t="s">
        <v>29</v>
      </c>
      <c r="C13" s="91">
        <v>731.2</v>
      </c>
      <c r="D13" s="91">
        <v>290.5</v>
      </c>
      <c r="E13" s="98">
        <v>92.4</v>
      </c>
      <c r="F13" s="98">
        <f t="shared" si="2"/>
        <v>382.9</v>
      </c>
      <c r="G13" s="102">
        <f t="shared" si="0"/>
        <v>65.63145139574546</v>
      </c>
      <c r="H13" s="103">
        <v>0</v>
      </c>
      <c r="I13" s="95">
        <v>1.2</v>
      </c>
      <c r="J13" s="95">
        <f t="shared" si="1"/>
        <v>0</v>
      </c>
    </row>
    <row r="14" spans="1:10" ht="12.75">
      <c r="A14" s="82">
        <v>7</v>
      </c>
      <c r="B14" s="90" t="s">
        <v>30</v>
      </c>
      <c r="C14" s="91">
        <v>1229</v>
      </c>
      <c r="D14" s="91">
        <v>272.8</v>
      </c>
      <c r="E14" s="98">
        <v>24.8</v>
      </c>
      <c r="F14" s="98">
        <f t="shared" si="2"/>
        <v>297.6</v>
      </c>
      <c r="G14" s="102">
        <f t="shared" si="0"/>
        <v>80.5056989388183</v>
      </c>
      <c r="H14" s="103">
        <v>0</v>
      </c>
      <c r="I14" s="95">
        <v>1.2</v>
      </c>
      <c r="J14" s="95">
        <f t="shared" si="1"/>
        <v>0</v>
      </c>
    </row>
    <row r="15" spans="1:10" ht="12" customHeight="1">
      <c r="A15" s="82">
        <v>8</v>
      </c>
      <c r="B15" s="90" t="s">
        <v>31</v>
      </c>
      <c r="C15" s="91">
        <v>2215.7</v>
      </c>
      <c r="D15" s="91">
        <v>514.7</v>
      </c>
      <c r="E15" s="98">
        <v>188.2</v>
      </c>
      <c r="F15" s="98">
        <f t="shared" si="2"/>
        <v>702.9000000000001</v>
      </c>
      <c r="G15" s="102">
        <f t="shared" si="0"/>
        <v>75.9165353251559</v>
      </c>
      <c r="H15" s="103">
        <v>0</v>
      </c>
      <c r="I15" s="95">
        <v>1.2</v>
      </c>
      <c r="J15" s="95">
        <f t="shared" si="1"/>
        <v>0</v>
      </c>
    </row>
    <row r="16" spans="1:10" ht="12.75">
      <c r="A16" s="82">
        <v>9</v>
      </c>
      <c r="B16" s="90" t="s">
        <v>32</v>
      </c>
      <c r="C16" s="91">
        <v>827.8</v>
      </c>
      <c r="D16" s="91">
        <v>233.5</v>
      </c>
      <c r="E16" s="98">
        <v>11</v>
      </c>
      <c r="F16" s="98">
        <f t="shared" si="2"/>
        <v>244.5</v>
      </c>
      <c r="G16" s="102">
        <f t="shared" si="0"/>
        <v>77.19854518325096</v>
      </c>
      <c r="H16" s="103">
        <v>0</v>
      </c>
      <c r="I16" s="95">
        <v>1.2</v>
      </c>
      <c r="J16" s="95">
        <f t="shared" si="1"/>
        <v>0</v>
      </c>
    </row>
    <row r="17" spans="1:10" ht="18.75" customHeight="1">
      <c r="A17" s="82">
        <v>10</v>
      </c>
      <c r="B17" s="90" t="s">
        <v>33</v>
      </c>
      <c r="C17" s="91">
        <v>1353.9</v>
      </c>
      <c r="D17" s="91">
        <v>781.1</v>
      </c>
      <c r="E17" s="98">
        <v>204.5</v>
      </c>
      <c r="F17" s="98">
        <f t="shared" si="2"/>
        <v>985.6</v>
      </c>
      <c r="G17" s="102">
        <f t="shared" si="0"/>
        <v>57.87134002992092</v>
      </c>
      <c r="H17" s="103">
        <v>0</v>
      </c>
      <c r="I17" s="95">
        <v>1.2</v>
      </c>
      <c r="J17" s="95">
        <f t="shared" si="1"/>
        <v>0</v>
      </c>
    </row>
    <row r="18" spans="1:10" ht="12.75">
      <c r="A18" s="82">
        <v>11</v>
      </c>
      <c r="B18" s="90" t="s">
        <v>34</v>
      </c>
      <c r="C18" s="91">
        <v>1931.3</v>
      </c>
      <c r="D18" s="91">
        <v>473.7</v>
      </c>
      <c r="E18" s="98">
        <v>272.9</v>
      </c>
      <c r="F18" s="98">
        <f t="shared" si="2"/>
        <v>746.5999999999999</v>
      </c>
      <c r="G18" s="102">
        <f t="shared" si="0"/>
        <v>72.11994473281304</v>
      </c>
      <c r="H18" s="103">
        <v>0</v>
      </c>
      <c r="I18" s="95">
        <v>1.2</v>
      </c>
      <c r="J18" s="95">
        <f t="shared" si="1"/>
        <v>0</v>
      </c>
    </row>
    <row r="19" spans="1:10" ht="12.75">
      <c r="A19" s="82">
        <v>12</v>
      </c>
      <c r="B19" s="90" t="s">
        <v>35</v>
      </c>
      <c r="C19" s="91">
        <v>1678.5</v>
      </c>
      <c r="D19" s="91">
        <v>545.9</v>
      </c>
      <c r="E19" s="98">
        <v>332.4</v>
      </c>
      <c r="F19" s="98">
        <f t="shared" si="2"/>
        <v>878.3</v>
      </c>
      <c r="G19" s="102">
        <f t="shared" si="0"/>
        <v>65.64846683354192</v>
      </c>
      <c r="H19" s="103">
        <v>0</v>
      </c>
      <c r="I19" s="95">
        <v>1.2</v>
      </c>
      <c r="J19" s="95">
        <f t="shared" si="1"/>
        <v>0</v>
      </c>
    </row>
    <row r="20" spans="1:10" ht="12.75">
      <c r="A20" s="82">
        <v>13</v>
      </c>
      <c r="B20" s="22"/>
      <c r="C20" s="91"/>
      <c r="D20" s="91"/>
      <c r="E20" s="98"/>
      <c r="F20" s="98">
        <f t="shared" si="2"/>
        <v>0</v>
      </c>
      <c r="G20" s="102" t="e">
        <f t="shared" si="0"/>
        <v>#DIV/0!</v>
      </c>
      <c r="H20" s="103"/>
      <c r="I20" s="95">
        <v>1.2</v>
      </c>
      <c r="J20" s="95">
        <f t="shared" si="1"/>
        <v>0</v>
      </c>
    </row>
    <row r="21" spans="1:10" ht="12.75">
      <c r="A21" s="82">
        <v>14</v>
      </c>
      <c r="B21" s="22"/>
      <c r="C21" s="91"/>
      <c r="D21" s="91"/>
      <c r="E21" s="98"/>
      <c r="F21" s="98">
        <f t="shared" si="2"/>
        <v>0</v>
      </c>
      <c r="G21" s="102" t="e">
        <f t="shared" si="0"/>
        <v>#DIV/0!</v>
      </c>
      <c r="H21" s="103"/>
      <c r="I21" s="95">
        <v>1.2</v>
      </c>
      <c r="J21" s="95">
        <f t="shared" si="1"/>
        <v>0</v>
      </c>
    </row>
    <row r="22" spans="1:10" ht="12.75">
      <c r="A22" s="82">
        <v>15</v>
      </c>
      <c r="B22" s="22"/>
      <c r="C22" s="91"/>
      <c r="D22" s="91"/>
      <c r="E22" s="98"/>
      <c r="F22" s="98">
        <f t="shared" si="2"/>
        <v>0</v>
      </c>
      <c r="G22" s="102" t="e">
        <f t="shared" si="0"/>
        <v>#DIV/0!</v>
      </c>
      <c r="H22" s="103"/>
      <c r="I22" s="95">
        <v>1.2</v>
      </c>
      <c r="J22" s="95">
        <f t="shared" si="1"/>
        <v>0</v>
      </c>
    </row>
    <row r="23" spans="1:10" ht="12.75">
      <c r="A23" s="82">
        <v>16</v>
      </c>
      <c r="B23" s="22"/>
      <c r="C23" s="91"/>
      <c r="D23" s="91"/>
      <c r="E23" s="98"/>
      <c r="F23" s="98">
        <f t="shared" si="2"/>
        <v>0</v>
      </c>
      <c r="G23" s="102" t="e">
        <f t="shared" si="0"/>
        <v>#DIV/0!</v>
      </c>
      <c r="H23" s="103"/>
      <c r="I23" s="95">
        <v>1.2</v>
      </c>
      <c r="J23" s="95">
        <f t="shared" si="1"/>
        <v>0</v>
      </c>
    </row>
    <row r="24" spans="1:10" ht="12.75">
      <c r="A24" s="82">
        <v>17</v>
      </c>
      <c r="B24" s="22"/>
      <c r="C24" s="91"/>
      <c r="D24" s="91"/>
      <c r="E24" s="98"/>
      <c r="F24" s="98">
        <f t="shared" si="2"/>
        <v>0</v>
      </c>
      <c r="G24" s="102" t="e">
        <f t="shared" si="0"/>
        <v>#DIV/0!</v>
      </c>
      <c r="H24" s="103"/>
      <c r="I24" s="95">
        <v>1.2</v>
      </c>
      <c r="J24" s="95">
        <f t="shared" si="1"/>
        <v>0</v>
      </c>
    </row>
    <row r="25" spans="1:10" ht="12.75">
      <c r="A25" s="82">
        <v>18</v>
      </c>
      <c r="B25" s="22"/>
      <c r="C25" s="91"/>
      <c r="D25" s="91"/>
      <c r="E25" s="98"/>
      <c r="F25" s="98">
        <f t="shared" si="2"/>
        <v>0</v>
      </c>
      <c r="G25" s="102" t="e">
        <f t="shared" si="0"/>
        <v>#DIV/0!</v>
      </c>
      <c r="H25" s="103"/>
      <c r="I25" s="95">
        <v>1.2</v>
      </c>
      <c r="J25" s="95">
        <f t="shared" si="1"/>
        <v>0</v>
      </c>
    </row>
    <row r="26" spans="1:10" ht="12.75">
      <c r="A26" s="82">
        <v>19</v>
      </c>
      <c r="B26" s="22"/>
      <c r="C26" s="91"/>
      <c r="D26" s="91"/>
      <c r="E26" s="98"/>
      <c r="F26" s="98">
        <f t="shared" si="2"/>
        <v>0</v>
      </c>
      <c r="G26" s="102" t="e">
        <f t="shared" si="0"/>
        <v>#DIV/0!</v>
      </c>
      <c r="H26" s="103"/>
      <c r="I26" s="95">
        <v>1.2</v>
      </c>
      <c r="J26" s="95">
        <f t="shared" si="1"/>
        <v>0</v>
      </c>
    </row>
    <row r="27" spans="1:10" ht="12.75">
      <c r="A27" s="82">
        <v>20</v>
      </c>
      <c r="B27" s="22"/>
      <c r="C27" s="91"/>
      <c r="D27" s="91"/>
      <c r="E27" s="98"/>
      <c r="F27" s="98">
        <f t="shared" si="2"/>
        <v>0</v>
      </c>
      <c r="G27" s="102" t="e">
        <f t="shared" si="0"/>
        <v>#DIV/0!</v>
      </c>
      <c r="H27" s="103"/>
      <c r="I27" s="95">
        <v>1.2</v>
      </c>
      <c r="J27" s="95">
        <f t="shared" si="1"/>
        <v>0</v>
      </c>
    </row>
    <row r="28" spans="1:10" ht="12.75">
      <c r="A28" s="82">
        <v>21</v>
      </c>
      <c r="B28" s="22"/>
      <c r="C28" s="91"/>
      <c r="D28" s="91"/>
      <c r="E28" s="98"/>
      <c r="F28" s="98">
        <f t="shared" si="2"/>
        <v>0</v>
      </c>
      <c r="G28" s="102" t="e">
        <f t="shared" si="0"/>
        <v>#DIV/0!</v>
      </c>
      <c r="H28" s="103"/>
      <c r="I28" s="95">
        <v>1.2</v>
      </c>
      <c r="J28" s="95">
        <f t="shared" si="1"/>
        <v>0</v>
      </c>
    </row>
    <row r="29" spans="1:10" ht="12.75">
      <c r="A29" s="82">
        <v>22</v>
      </c>
      <c r="B29" s="22"/>
      <c r="C29" s="91"/>
      <c r="D29" s="91"/>
      <c r="E29" s="101"/>
      <c r="F29" s="98">
        <f t="shared" si="2"/>
        <v>0</v>
      </c>
      <c r="G29" s="102" t="e">
        <f t="shared" si="0"/>
        <v>#DIV/0!</v>
      </c>
      <c r="H29" s="103"/>
      <c r="I29" s="95">
        <v>1.2</v>
      </c>
      <c r="J29" s="95">
        <f t="shared" si="1"/>
        <v>0</v>
      </c>
    </row>
    <row r="30" spans="1:10" ht="12.75">
      <c r="A30" s="82">
        <v>23</v>
      </c>
      <c r="B30" s="22"/>
      <c r="C30" s="91"/>
      <c r="D30" s="91"/>
      <c r="E30" s="101"/>
      <c r="F30" s="98">
        <f t="shared" si="2"/>
        <v>0</v>
      </c>
      <c r="G30" s="102" t="e">
        <f t="shared" si="0"/>
        <v>#DIV/0!</v>
      </c>
      <c r="H30" s="95"/>
      <c r="I30" s="95">
        <v>1.2</v>
      </c>
      <c r="J30" s="95">
        <f t="shared" si="1"/>
        <v>0</v>
      </c>
    </row>
    <row r="31" spans="1:10" ht="12.75">
      <c r="A31" s="82">
        <v>24</v>
      </c>
      <c r="B31" s="22"/>
      <c r="C31" s="91"/>
      <c r="D31" s="91"/>
      <c r="E31" s="101"/>
      <c r="F31" s="98">
        <f t="shared" si="2"/>
        <v>0</v>
      </c>
      <c r="G31" s="102" t="e">
        <f t="shared" si="0"/>
        <v>#DIV/0!</v>
      </c>
      <c r="H31" s="95"/>
      <c r="I31" s="95">
        <v>1.2</v>
      </c>
      <c r="J31" s="95">
        <f t="shared" si="1"/>
        <v>0</v>
      </c>
    </row>
    <row r="32" spans="1:10" ht="12.75">
      <c r="A32" s="174" t="s">
        <v>108</v>
      </c>
      <c r="B32" s="174"/>
      <c r="C32" s="91">
        <f>SUM(C8:C31)</f>
        <v>15423.199999999999</v>
      </c>
      <c r="D32" s="91">
        <f>SUM(D8:D31)</f>
        <v>8537.5</v>
      </c>
      <c r="E32" s="91">
        <f>SUM(E8:E31)</f>
        <v>2203.2000000000003</v>
      </c>
      <c r="F32" s="91">
        <f>SUM(F8:F31)</f>
        <v>10740.7</v>
      </c>
      <c r="G32" s="102" t="s">
        <v>41</v>
      </c>
      <c r="H32" s="103" t="s">
        <v>41</v>
      </c>
      <c r="I32" s="95">
        <v>1.2</v>
      </c>
      <c r="J32" s="95" t="s">
        <v>41</v>
      </c>
    </row>
    <row r="33" spans="1:8" s="17" customFormat="1" ht="11.25">
      <c r="A33" s="13"/>
      <c r="B33" s="14"/>
      <c r="C33" s="14"/>
      <c r="D33" s="14"/>
      <c r="E33" s="15"/>
      <c r="F33" s="15"/>
      <c r="G33" s="14"/>
      <c r="H33" s="16"/>
    </row>
    <row r="34" spans="1:8" s="17" customFormat="1" ht="11.25">
      <c r="A34" s="13"/>
      <c r="B34" s="14"/>
      <c r="C34" s="14"/>
      <c r="D34" s="14"/>
      <c r="E34" s="15"/>
      <c r="F34" s="15"/>
      <c r="G34" s="14"/>
      <c r="H34" s="16"/>
    </row>
    <row r="35" spans="1:8" s="17" customFormat="1" ht="11.25">
      <c r="A35" s="13"/>
      <c r="B35" s="14"/>
      <c r="C35" s="14"/>
      <c r="D35" s="14"/>
      <c r="E35" s="15"/>
      <c r="F35" s="15"/>
      <c r="G35" s="14"/>
      <c r="H35" s="16"/>
    </row>
    <row r="36" spans="1:8" s="17" customFormat="1" ht="11.25">
      <c r="A36" s="13"/>
      <c r="B36" s="14"/>
      <c r="C36" s="14"/>
      <c r="D36" s="14"/>
      <c r="E36" s="15"/>
      <c r="F36" s="15"/>
      <c r="G36" s="18"/>
      <c r="H36" s="16"/>
    </row>
    <row r="37" spans="1:8" s="17" customFormat="1" ht="11.25">
      <c r="A37" s="13"/>
      <c r="B37" s="14"/>
      <c r="C37" s="14"/>
      <c r="D37" s="14"/>
      <c r="E37" s="15"/>
      <c r="F37" s="15"/>
      <c r="G37" s="14"/>
      <c r="H37" s="16"/>
    </row>
    <row r="38" spans="1:8" s="17" customFormat="1" ht="11.25">
      <c r="A38" s="13"/>
      <c r="B38" s="14"/>
      <c r="C38" s="14"/>
      <c r="D38" s="14"/>
      <c r="E38" s="15"/>
      <c r="F38" s="15"/>
      <c r="G38" s="14"/>
      <c r="H38" s="16"/>
    </row>
    <row r="39" spans="1:8" s="17" customFormat="1" ht="11.25">
      <c r="A39" s="13"/>
      <c r="B39" s="14"/>
      <c r="C39" s="14"/>
      <c r="D39" s="14"/>
      <c r="E39" s="15"/>
      <c r="F39" s="15"/>
      <c r="G39" s="14"/>
      <c r="H39" s="16"/>
    </row>
    <row r="40" spans="1:8" s="17" customFormat="1" ht="11.25">
      <c r="A40" s="16"/>
      <c r="E40" s="15"/>
      <c r="F40" s="15"/>
      <c r="H40" s="16"/>
    </row>
    <row r="41" spans="1:8" s="17" customFormat="1" ht="11.25">
      <c r="A41" s="16"/>
      <c r="E41" s="15"/>
      <c r="F41" s="15"/>
      <c r="H41" s="16"/>
    </row>
    <row r="42" spans="1:8" s="17" customFormat="1" ht="11.25">
      <c r="A42" s="16"/>
      <c r="E42" s="15"/>
      <c r="F42" s="15"/>
      <c r="H42" s="16"/>
    </row>
    <row r="43" spans="1:8" s="17" customFormat="1" ht="11.25">
      <c r="A43" s="16"/>
      <c r="H43" s="16"/>
    </row>
    <row r="44" spans="1:8" s="17" customFormat="1" ht="11.25">
      <c r="A44" s="16"/>
      <c r="H44" s="16"/>
    </row>
  </sheetData>
  <sheetProtection/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:E17"/>
    </sheetView>
  </sheetViews>
  <sheetFormatPr defaultColWidth="9.00390625" defaultRowHeight="12.75"/>
  <cols>
    <col min="1" max="1" width="3.375" style="60" customWidth="1"/>
    <col min="2" max="2" width="36.25390625" style="11" customWidth="1"/>
    <col min="3" max="3" width="22.625" style="44" customWidth="1"/>
    <col min="4" max="4" width="20.375" style="44" customWidth="1"/>
    <col min="5" max="5" width="23.625" style="44" customWidth="1"/>
    <col min="6" max="6" width="26.875" style="56" customWidth="1"/>
    <col min="7" max="7" width="13.375" style="59" customWidth="1"/>
    <col min="8" max="8" width="13.875" style="60" customWidth="1"/>
    <col min="9" max="9" width="14.00390625" style="11" customWidth="1"/>
    <col min="10" max="10" width="13.00390625" style="11" customWidth="1"/>
    <col min="11" max="16384" width="9.125" style="56" customWidth="1"/>
  </cols>
  <sheetData>
    <row r="1" spans="1:10" ht="15.75" customHeight="1">
      <c r="A1" s="170" t="s">
        <v>220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2" ht="11.25">
      <c r="A2" s="57"/>
      <c r="B2" s="58"/>
    </row>
    <row r="3" spans="1:10" ht="143.25" customHeight="1">
      <c r="A3" s="176" t="s">
        <v>36</v>
      </c>
      <c r="B3" s="177" t="s">
        <v>129</v>
      </c>
      <c r="C3" s="50" t="s">
        <v>221</v>
      </c>
      <c r="D3" s="24" t="s">
        <v>330</v>
      </c>
      <c r="E3" s="24" t="s">
        <v>297</v>
      </c>
      <c r="F3" s="20" t="s">
        <v>222</v>
      </c>
      <c r="G3" s="20" t="s">
        <v>57</v>
      </c>
      <c r="H3" s="168" t="s">
        <v>109</v>
      </c>
      <c r="I3" s="168" t="s">
        <v>52</v>
      </c>
      <c r="J3" s="21" t="s">
        <v>39</v>
      </c>
    </row>
    <row r="4" spans="1:10" ht="49.5" customHeight="1">
      <c r="A4" s="176"/>
      <c r="B4" s="177"/>
      <c r="C4" s="8" t="s">
        <v>105</v>
      </c>
      <c r="D4" s="8" t="s">
        <v>166</v>
      </c>
      <c r="E4" s="8" t="s">
        <v>67</v>
      </c>
      <c r="F4" s="75" t="s">
        <v>72</v>
      </c>
      <c r="G4" s="73" t="s">
        <v>70</v>
      </c>
      <c r="H4" s="169"/>
      <c r="I4" s="169"/>
      <c r="J4" s="62" t="s">
        <v>62</v>
      </c>
    </row>
    <row r="5" spans="1:10" ht="15" customHeight="1">
      <c r="A5" s="28">
        <v>1</v>
      </c>
      <c r="B5" s="24">
        <v>2</v>
      </c>
      <c r="C5" s="8">
        <v>3</v>
      </c>
      <c r="D5" s="8">
        <v>4</v>
      </c>
      <c r="E5" s="8">
        <v>5</v>
      </c>
      <c r="F5" s="63">
        <v>6</v>
      </c>
      <c r="G5" s="45">
        <v>7</v>
      </c>
      <c r="H5" s="8">
        <v>8</v>
      </c>
      <c r="I5" s="8">
        <v>9</v>
      </c>
      <c r="J5" s="62">
        <v>10</v>
      </c>
    </row>
    <row r="6" spans="1:10" ht="12.75">
      <c r="A6" s="82">
        <v>1</v>
      </c>
      <c r="B6" s="90" t="s">
        <v>24</v>
      </c>
      <c r="C6" s="108"/>
      <c r="D6" s="98">
        <v>11441.8</v>
      </c>
      <c r="E6" s="98">
        <v>5443.7</v>
      </c>
      <c r="F6" s="108">
        <f aca="true" t="shared" si="0" ref="F6:F29">D6-E6</f>
        <v>5998.099999999999</v>
      </c>
      <c r="G6" s="86">
        <f aca="true" t="shared" si="1" ref="G6:G29">C6/F6</f>
        <v>0</v>
      </c>
      <c r="H6" s="87">
        <v>1</v>
      </c>
      <c r="I6" s="88">
        <v>0.5</v>
      </c>
      <c r="J6" s="88">
        <f aca="true" t="shared" si="2" ref="J6:J29">H6*I6</f>
        <v>0.5</v>
      </c>
    </row>
    <row r="7" spans="1:10" ht="12.75">
      <c r="A7" s="82">
        <v>2</v>
      </c>
      <c r="B7" s="90" t="s">
        <v>25</v>
      </c>
      <c r="C7" s="108"/>
      <c r="D7" s="98">
        <v>2543.3</v>
      </c>
      <c r="E7" s="98">
        <v>1192.9</v>
      </c>
      <c r="F7" s="108">
        <f t="shared" si="0"/>
        <v>1350.4</v>
      </c>
      <c r="G7" s="86">
        <f t="shared" si="1"/>
        <v>0</v>
      </c>
      <c r="H7" s="87">
        <v>1</v>
      </c>
      <c r="I7" s="88">
        <v>0.5</v>
      </c>
      <c r="J7" s="88">
        <f t="shared" si="2"/>
        <v>0.5</v>
      </c>
    </row>
    <row r="8" spans="1:10" ht="12.75">
      <c r="A8" s="82">
        <v>3</v>
      </c>
      <c r="B8" s="90" t="s">
        <v>26</v>
      </c>
      <c r="C8" s="84"/>
      <c r="D8" s="98">
        <v>3538.2</v>
      </c>
      <c r="E8" s="98">
        <v>672.7</v>
      </c>
      <c r="F8" s="108">
        <f t="shared" si="0"/>
        <v>2865.5</v>
      </c>
      <c r="G8" s="86">
        <f t="shared" si="1"/>
        <v>0</v>
      </c>
      <c r="H8" s="87">
        <v>1</v>
      </c>
      <c r="I8" s="88">
        <v>0.5</v>
      </c>
      <c r="J8" s="88">
        <f t="shared" si="2"/>
        <v>0.5</v>
      </c>
    </row>
    <row r="9" spans="1:10" ht="12.75">
      <c r="A9" s="82">
        <v>4</v>
      </c>
      <c r="B9" s="90" t="s">
        <v>27</v>
      </c>
      <c r="C9" s="108"/>
      <c r="D9" s="98">
        <v>2580.1</v>
      </c>
      <c r="E9" s="98">
        <v>1295.9</v>
      </c>
      <c r="F9" s="108">
        <f t="shared" si="0"/>
        <v>1284.1999999999998</v>
      </c>
      <c r="G9" s="86">
        <f t="shared" si="1"/>
        <v>0</v>
      </c>
      <c r="H9" s="87">
        <v>1</v>
      </c>
      <c r="I9" s="88">
        <v>0.5</v>
      </c>
      <c r="J9" s="88">
        <f t="shared" si="2"/>
        <v>0.5</v>
      </c>
    </row>
    <row r="10" spans="1:10" ht="12.75">
      <c r="A10" s="82">
        <v>5</v>
      </c>
      <c r="B10" s="90" t="s">
        <v>28</v>
      </c>
      <c r="C10" s="108"/>
      <c r="D10" s="98">
        <v>1814.5</v>
      </c>
      <c r="E10" s="98">
        <v>556.3</v>
      </c>
      <c r="F10" s="108">
        <f t="shared" si="0"/>
        <v>1258.2</v>
      </c>
      <c r="G10" s="86">
        <f t="shared" si="1"/>
        <v>0</v>
      </c>
      <c r="H10" s="87">
        <v>1</v>
      </c>
      <c r="I10" s="88">
        <v>0.5</v>
      </c>
      <c r="J10" s="88">
        <f t="shared" si="2"/>
        <v>0.5</v>
      </c>
    </row>
    <row r="11" spans="1:10" ht="12.75">
      <c r="A11" s="82">
        <v>6</v>
      </c>
      <c r="B11" s="90" t="s">
        <v>29</v>
      </c>
      <c r="C11" s="108"/>
      <c r="D11" s="98">
        <v>1273.1</v>
      </c>
      <c r="E11" s="98">
        <v>136.1</v>
      </c>
      <c r="F11" s="108">
        <f t="shared" si="0"/>
        <v>1137</v>
      </c>
      <c r="G11" s="86">
        <f t="shared" si="1"/>
        <v>0</v>
      </c>
      <c r="H11" s="87">
        <v>1</v>
      </c>
      <c r="I11" s="88">
        <v>0.5</v>
      </c>
      <c r="J11" s="88">
        <f t="shared" si="2"/>
        <v>0.5</v>
      </c>
    </row>
    <row r="12" spans="1:10" ht="12.75">
      <c r="A12" s="82">
        <v>7</v>
      </c>
      <c r="B12" s="90" t="s">
        <v>30</v>
      </c>
      <c r="C12" s="108"/>
      <c r="D12" s="98">
        <v>1753</v>
      </c>
      <c r="E12" s="98">
        <v>178.8</v>
      </c>
      <c r="F12" s="108">
        <f t="shared" si="0"/>
        <v>1574.2</v>
      </c>
      <c r="G12" s="86">
        <f t="shared" si="1"/>
        <v>0</v>
      </c>
      <c r="H12" s="87">
        <v>1</v>
      </c>
      <c r="I12" s="88">
        <v>0.5</v>
      </c>
      <c r="J12" s="88">
        <f t="shared" si="2"/>
        <v>0.5</v>
      </c>
    </row>
    <row r="13" spans="1:10" ht="12.75">
      <c r="A13" s="82">
        <v>8</v>
      </c>
      <c r="B13" s="90" t="s">
        <v>31</v>
      </c>
      <c r="C13" s="108"/>
      <c r="D13" s="98">
        <v>4855.8</v>
      </c>
      <c r="E13" s="98">
        <v>2019.3</v>
      </c>
      <c r="F13" s="108">
        <f t="shared" si="0"/>
        <v>2836.5</v>
      </c>
      <c r="G13" s="86">
        <f t="shared" si="1"/>
        <v>0</v>
      </c>
      <c r="H13" s="87">
        <v>1</v>
      </c>
      <c r="I13" s="88">
        <v>0.5</v>
      </c>
      <c r="J13" s="88">
        <f t="shared" si="2"/>
        <v>0.5</v>
      </c>
    </row>
    <row r="14" spans="1:10" ht="12.75">
      <c r="A14" s="82">
        <v>9</v>
      </c>
      <c r="B14" s="90" t="s">
        <v>32</v>
      </c>
      <c r="C14" s="108"/>
      <c r="D14" s="98">
        <v>1193</v>
      </c>
      <c r="E14" s="98">
        <v>137.3</v>
      </c>
      <c r="F14" s="108">
        <f t="shared" si="0"/>
        <v>1055.7</v>
      </c>
      <c r="G14" s="86">
        <f t="shared" si="1"/>
        <v>0</v>
      </c>
      <c r="H14" s="87">
        <v>1</v>
      </c>
      <c r="I14" s="88">
        <v>0.5</v>
      </c>
      <c r="J14" s="88">
        <f t="shared" si="2"/>
        <v>0.5</v>
      </c>
    </row>
    <row r="15" spans="1:10" ht="25.5">
      <c r="A15" s="82">
        <v>10</v>
      </c>
      <c r="B15" s="90" t="s">
        <v>33</v>
      </c>
      <c r="C15" s="108"/>
      <c r="D15" s="98">
        <v>5692.7</v>
      </c>
      <c r="E15" s="98">
        <v>3641.1</v>
      </c>
      <c r="F15" s="108">
        <f t="shared" si="0"/>
        <v>2051.6</v>
      </c>
      <c r="G15" s="86">
        <f t="shared" si="1"/>
        <v>0</v>
      </c>
      <c r="H15" s="87">
        <v>1</v>
      </c>
      <c r="I15" s="88">
        <v>0.5</v>
      </c>
      <c r="J15" s="88">
        <f t="shared" si="2"/>
        <v>0.5</v>
      </c>
    </row>
    <row r="16" spans="1:10" ht="12.75">
      <c r="A16" s="82">
        <v>11</v>
      </c>
      <c r="B16" s="90" t="s">
        <v>34</v>
      </c>
      <c r="C16" s="108"/>
      <c r="D16" s="98">
        <v>11468.6</v>
      </c>
      <c r="E16" s="98">
        <v>7563.7</v>
      </c>
      <c r="F16" s="108">
        <f t="shared" si="0"/>
        <v>3904.9000000000005</v>
      </c>
      <c r="G16" s="86">
        <f t="shared" si="1"/>
        <v>0</v>
      </c>
      <c r="H16" s="87">
        <v>1</v>
      </c>
      <c r="I16" s="88">
        <v>0.5</v>
      </c>
      <c r="J16" s="88">
        <f t="shared" si="2"/>
        <v>0.5</v>
      </c>
    </row>
    <row r="17" spans="1:10" ht="12.75">
      <c r="A17" s="82">
        <v>12</v>
      </c>
      <c r="B17" s="90" t="s">
        <v>35</v>
      </c>
      <c r="C17" s="84"/>
      <c r="D17" s="98">
        <v>3460</v>
      </c>
      <c r="E17" s="98">
        <v>1023.8</v>
      </c>
      <c r="F17" s="108">
        <f t="shared" si="0"/>
        <v>2436.2</v>
      </c>
      <c r="G17" s="86">
        <f t="shared" si="1"/>
        <v>0</v>
      </c>
      <c r="H17" s="87">
        <v>1</v>
      </c>
      <c r="I17" s="88">
        <v>0.5</v>
      </c>
      <c r="J17" s="88">
        <f t="shared" si="2"/>
        <v>0.5</v>
      </c>
    </row>
    <row r="18" spans="1:10" ht="12.75">
      <c r="A18" s="82">
        <v>13</v>
      </c>
      <c r="B18" s="22"/>
      <c r="C18" s="108"/>
      <c r="D18" s="98"/>
      <c r="E18" s="98"/>
      <c r="F18" s="108">
        <f t="shared" si="0"/>
        <v>0</v>
      </c>
      <c r="G18" s="86" t="e">
        <f t="shared" si="1"/>
        <v>#DIV/0!</v>
      </c>
      <c r="H18" s="87"/>
      <c r="I18" s="88">
        <v>0.5</v>
      </c>
      <c r="J18" s="88">
        <f t="shared" si="2"/>
        <v>0</v>
      </c>
    </row>
    <row r="19" spans="1:10" ht="12.75">
      <c r="A19" s="82">
        <v>14</v>
      </c>
      <c r="B19" s="22"/>
      <c r="C19" s="108"/>
      <c r="D19" s="98"/>
      <c r="E19" s="98"/>
      <c r="F19" s="108">
        <f t="shared" si="0"/>
        <v>0</v>
      </c>
      <c r="G19" s="86" t="e">
        <f t="shared" si="1"/>
        <v>#DIV/0!</v>
      </c>
      <c r="H19" s="87"/>
      <c r="I19" s="88">
        <v>0.5</v>
      </c>
      <c r="J19" s="88">
        <f t="shared" si="2"/>
        <v>0</v>
      </c>
    </row>
    <row r="20" spans="1:10" ht="12.75">
      <c r="A20" s="82">
        <v>15</v>
      </c>
      <c r="B20" s="22"/>
      <c r="C20" s="84"/>
      <c r="D20" s="98"/>
      <c r="E20" s="98"/>
      <c r="F20" s="108">
        <f t="shared" si="0"/>
        <v>0</v>
      </c>
      <c r="G20" s="86" t="e">
        <f t="shared" si="1"/>
        <v>#DIV/0!</v>
      </c>
      <c r="H20" s="87"/>
      <c r="I20" s="88">
        <v>0.5</v>
      </c>
      <c r="J20" s="88">
        <f t="shared" si="2"/>
        <v>0</v>
      </c>
    </row>
    <row r="21" spans="1:10" ht="12.75">
      <c r="A21" s="82">
        <v>16</v>
      </c>
      <c r="B21" s="22"/>
      <c r="C21" s="108"/>
      <c r="D21" s="98"/>
      <c r="E21" s="98"/>
      <c r="F21" s="108">
        <f t="shared" si="0"/>
        <v>0</v>
      </c>
      <c r="G21" s="86" t="e">
        <f t="shared" si="1"/>
        <v>#DIV/0!</v>
      </c>
      <c r="H21" s="87"/>
      <c r="I21" s="88">
        <v>0.5</v>
      </c>
      <c r="J21" s="88">
        <f t="shared" si="2"/>
        <v>0</v>
      </c>
    </row>
    <row r="22" spans="1:10" ht="12.75">
      <c r="A22" s="82">
        <v>17</v>
      </c>
      <c r="B22" s="22"/>
      <c r="C22" s="108"/>
      <c r="D22" s="98"/>
      <c r="E22" s="98"/>
      <c r="F22" s="108">
        <f t="shared" si="0"/>
        <v>0</v>
      </c>
      <c r="G22" s="86" t="e">
        <f t="shared" si="1"/>
        <v>#DIV/0!</v>
      </c>
      <c r="H22" s="87"/>
      <c r="I22" s="88">
        <v>0.5</v>
      </c>
      <c r="J22" s="88">
        <f t="shared" si="2"/>
        <v>0</v>
      </c>
    </row>
    <row r="23" spans="1:10" ht="12.75">
      <c r="A23" s="82">
        <v>18</v>
      </c>
      <c r="B23" s="22"/>
      <c r="C23" s="108"/>
      <c r="D23" s="98"/>
      <c r="E23" s="98"/>
      <c r="F23" s="108">
        <f t="shared" si="0"/>
        <v>0</v>
      </c>
      <c r="G23" s="86" t="e">
        <f t="shared" si="1"/>
        <v>#DIV/0!</v>
      </c>
      <c r="H23" s="87"/>
      <c r="I23" s="88">
        <v>0.5</v>
      </c>
      <c r="J23" s="88">
        <f t="shared" si="2"/>
        <v>0</v>
      </c>
    </row>
    <row r="24" spans="1:10" ht="12.75">
      <c r="A24" s="82">
        <v>19</v>
      </c>
      <c r="B24" s="22"/>
      <c r="C24" s="108"/>
      <c r="D24" s="98"/>
      <c r="E24" s="98"/>
      <c r="F24" s="108">
        <f t="shared" si="0"/>
        <v>0</v>
      </c>
      <c r="G24" s="86" t="e">
        <f t="shared" si="1"/>
        <v>#DIV/0!</v>
      </c>
      <c r="H24" s="87"/>
      <c r="I24" s="88">
        <v>0.5</v>
      </c>
      <c r="J24" s="88">
        <f t="shared" si="2"/>
        <v>0</v>
      </c>
    </row>
    <row r="25" spans="1:10" ht="12.75">
      <c r="A25" s="82">
        <v>20</v>
      </c>
      <c r="B25" s="22"/>
      <c r="C25" s="108"/>
      <c r="D25" s="98"/>
      <c r="E25" s="98"/>
      <c r="F25" s="108">
        <f t="shared" si="0"/>
        <v>0</v>
      </c>
      <c r="G25" s="86" t="e">
        <f t="shared" si="1"/>
        <v>#DIV/0!</v>
      </c>
      <c r="H25" s="87"/>
      <c r="I25" s="88">
        <v>0.5</v>
      </c>
      <c r="J25" s="88">
        <f t="shared" si="2"/>
        <v>0</v>
      </c>
    </row>
    <row r="26" spans="1:10" ht="12.75">
      <c r="A26" s="82">
        <v>21</v>
      </c>
      <c r="B26" s="22"/>
      <c r="C26" s="108"/>
      <c r="D26" s="98"/>
      <c r="E26" s="98"/>
      <c r="F26" s="108">
        <f t="shared" si="0"/>
        <v>0</v>
      </c>
      <c r="G26" s="86" t="e">
        <f t="shared" si="1"/>
        <v>#DIV/0!</v>
      </c>
      <c r="H26" s="87"/>
      <c r="I26" s="88">
        <v>0.5</v>
      </c>
      <c r="J26" s="88">
        <f t="shared" si="2"/>
        <v>0</v>
      </c>
    </row>
    <row r="27" spans="1:10" ht="12.75">
      <c r="A27" s="82">
        <v>22</v>
      </c>
      <c r="B27" s="22"/>
      <c r="C27" s="108"/>
      <c r="D27" s="98"/>
      <c r="E27" s="98"/>
      <c r="F27" s="108">
        <f t="shared" si="0"/>
        <v>0</v>
      </c>
      <c r="G27" s="86" t="e">
        <f t="shared" si="1"/>
        <v>#DIV/0!</v>
      </c>
      <c r="H27" s="88"/>
      <c r="I27" s="88">
        <v>0.5</v>
      </c>
      <c r="J27" s="88">
        <f t="shared" si="2"/>
        <v>0</v>
      </c>
    </row>
    <row r="28" spans="1:10" ht="12.75">
      <c r="A28" s="82">
        <v>23</v>
      </c>
      <c r="B28" s="22"/>
      <c r="C28" s="84"/>
      <c r="D28" s="98"/>
      <c r="E28" s="98"/>
      <c r="F28" s="108">
        <f t="shared" si="0"/>
        <v>0</v>
      </c>
      <c r="G28" s="86" t="e">
        <f t="shared" si="1"/>
        <v>#DIV/0!</v>
      </c>
      <c r="H28" s="118"/>
      <c r="I28" s="88">
        <v>0.5</v>
      </c>
      <c r="J28" s="88">
        <f t="shared" si="2"/>
        <v>0</v>
      </c>
    </row>
    <row r="29" spans="1:10" ht="12.75">
      <c r="A29" s="82">
        <v>24</v>
      </c>
      <c r="B29" s="22"/>
      <c r="C29" s="89"/>
      <c r="D29" s="98"/>
      <c r="E29" s="98"/>
      <c r="F29" s="108">
        <f t="shared" si="0"/>
        <v>0</v>
      </c>
      <c r="G29" s="86" t="e">
        <f t="shared" si="1"/>
        <v>#DIV/0!</v>
      </c>
      <c r="H29" s="118"/>
      <c r="I29" s="88">
        <v>0.5</v>
      </c>
      <c r="J29" s="88">
        <f t="shared" si="2"/>
        <v>0</v>
      </c>
    </row>
    <row r="30" spans="1:10" ht="12.75">
      <c r="A30" s="174" t="s">
        <v>108</v>
      </c>
      <c r="B30" s="174"/>
      <c r="C30" s="84">
        <f>SUM(C6:C29)</f>
        <v>0</v>
      </c>
      <c r="D30" s="84">
        <f>SUM(D6:D29)</f>
        <v>51614.09999999999</v>
      </c>
      <c r="E30" s="84">
        <f>SUM(E6:E29)</f>
        <v>23861.6</v>
      </c>
      <c r="F30" s="85">
        <f>SUM(F6:F29)</f>
        <v>27752.500000000004</v>
      </c>
      <c r="G30" s="86" t="s">
        <v>41</v>
      </c>
      <c r="H30" s="87" t="s">
        <v>41</v>
      </c>
      <c r="I30" s="88">
        <v>0.5</v>
      </c>
      <c r="J30" s="88" t="s">
        <v>41</v>
      </c>
    </row>
    <row r="31" spans="1:10" ht="11.25">
      <c r="A31" s="65"/>
      <c r="B31" s="15"/>
      <c r="H31" s="64"/>
      <c r="I31" s="67"/>
      <c r="J31" s="67"/>
    </row>
    <row r="32" spans="1:10" ht="11.25">
      <c r="A32" s="65"/>
      <c r="B32" s="15"/>
      <c r="H32" s="64"/>
      <c r="I32" s="67"/>
      <c r="J32" s="67"/>
    </row>
    <row r="33" spans="1:10" ht="11.25">
      <c r="A33" s="65"/>
      <c r="B33" s="15"/>
      <c r="H33" s="64"/>
      <c r="I33" s="67"/>
      <c r="J33" s="67"/>
    </row>
    <row r="34" spans="1:10" ht="11.25">
      <c r="A34" s="65"/>
      <c r="B34" s="15"/>
      <c r="H34" s="64"/>
      <c r="I34" s="67"/>
      <c r="J34" s="67"/>
    </row>
    <row r="35" spans="1:10" ht="11.25">
      <c r="A35" s="65"/>
      <c r="B35" s="15"/>
      <c r="H35" s="64"/>
      <c r="I35" s="67"/>
      <c r="J35" s="67"/>
    </row>
    <row r="36" spans="1:10" ht="11.25">
      <c r="A36" s="65"/>
      <c r="B36" s="15"/>
      <c r="H36" s="64"/>
      <c r="I36" s="67"/>
      <c r="J36" s="67"/>
    </row>
    <row r="37" spans="1:10" ht="11.25">
      <c r="A37" s="64"/>
      <c r="B37" s="67"/>
      <c r="H37" s="64"/>
      <c r="I37" s="67"/>
      <c r="J37" s="67"/>
    </row>
    <row r="38" spans="1:10" ht="11.25">
      <c r="A38" s="64"/>
      <c r="B38" s="67"/>
      <c r="H38" s="64"/>
      <c r="I38" s="67"/>
      <c r="J38" s="67"/>
    </row>
    <row r="39" spans="1:10" ht="11.25">
      <c r="A39" s="64"/>
      <c r="B39" s="67"/>
      <c r="H39" s="64"/>
      <c r="I39" s="67"/>
      <c r="J39" s="67"/>
    </row>
    <row r="40" spans="1:10" ht="11.25">
      <c r="A40" s="64"/>
      <c r="B40" s="67"/>
      <c r="H40" s="64"/>
      <c r="I40" s="67"/>
      <c r="J40" s="67"/>
    </row>
    <row r="41" spans="1:10" ht="11.25">
      <c r="A41" s="64"/>
      <c r="B41" s="67"/>
      <c r="H41" s="64"/>
      <c r="I41" s="67"/>
      <c r="J41" s="67"/>
    </row>
    <row r="42" spans="8:10" ht="11.25">
      <c r="H42" s="64"/>
      <c r="I42" s="67"/>
      <c r="J42" s="67"/>
    </row>
  </sheetData>
  <sheetProtection/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" sqref="F6"/>
    </sheetView>
  </sheetViews>
  <sheetFormatPr defaultColWidth="9.00390625" defaultRowHeight="12.75"/>
  <cols>
    <col min="1" max="1" width="3.375" style="60" customWidth="1"/>
    <col min="2" max="2" width="35.25390625" style="11" customWidth="1"/>
    <col min="3" max="3" width="22.625" style="44" customWidth="1"/>
    <col min="4" max="4" width="20.375" style="44" customWidth="1"/>
    <col min="5" max="5" width="23.625" style="44" customWidth="1"/>
    <col min="6" max="6" width="26.875" style="56" customWidth="1"/>
    <col min="7" max="7" width="13.375" style="59" customWidth="1"/>
    <col min="8" max="8" width="13.875" style="60" customWidth="1"/>
    <col min="9" max="9" width="14.00390625" style="11" customWidth="1"/>
    <col min="10" max="10" width="13.00390625" style="11" customWidth="1"/>
    <col min="11" max="16384" width="9.125" style="56" customWidth="1"/>
  </cols>
  <sheetData>
    <row r="1" spans="1:10" ht="15.75" customHeight="1">
      <c r="A1" s="170" t="s">
        <v>223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2" ht="11.25">
      <c r="A2" s="57"/>
      <c r="B2" s="58"/>
    </row>
    <row r="3" spans="1:10" ht="143.25" customHeight="1">
      <c r="A3" s="176" t="s">
        <v>36</v>
      </c>
      <c r="B3" s="177" t="s">
        <v>129</v>
      </c>
      <c r="C3" s="50" t="s">
        <v>151</v>
      </c>
      <c r="D3" s="24" t="s">
        <v>330</v>
      </c>
      <c r="E3" s="24" t="s">
        <v>297</v>
      </c>
      <c r="F3" s="20" t="s">
        <v>222</v>
      </c>
      <c r="G3" s="20" t="s">
        <v>57</v>
      </c>
      <c r="H3" s="168" t="s">
        <v>109</v>
      </c>
      <c r="I3" s="168" t="s">
        <v>52</v>
      </c>
      <c r="J3" s="21" t="s">
        <v>39</v>
      </c>
    </row>
    <row r="4" spans="1:10" ht="49.5" customHeight="1">
      <c r="A4" s="176"/>
      <c r="B4" s="177"/>
      <c r="C4" s="8" t="s">
        <v>105</v>
      </c>
      <c r="D4" s="8" t="s">
        <v>166</v>
      </c>
      <c r="E4" s="8" t="s">
        <v>67</v>
      </c>
      <c r="F4" s="75" t="s">
        <v>72</v>
      </c>
      <c r="G4" s="73" t="s">
        <v>70</v>
      </c>
      <c r="H4" s="169"/>
      <c r="I4" s="169"/>
      <c r="J4" s="62" t="s">
        <v>62</v>
      </c>
    </row>
    <row r="5" spans="1:10" ht="15" customHeight="1">
      <c r="A5" s="28">
        <v>1</v>
      </c>
      <c r="B5" s="24">
        <v>2</v>
      </c>
      <c r="C5" s="8">
        <v>3</v>
      </c>
      <c r="D5" s="8">
        <v>4</v>
      </c>
      <c r="E5" s="8">
        <v>5</v>
      </c>
      <c r="F5" s="63">
        <v>6</v>
      </c>
      <c r="G5" s="45">
        <v>7</v>
      </c>
      <c r="H5" s="8">
        <v>8</v>
      </c>
      <c r="I5" s="8">
        <v>9</v>
      </c>
      <c r="J5" s="62">
        <v>10</v>
      </c>
    </row>
    <row r="6" spans="1:10" ht="12.75">
      <c r="A6" s="82">
        <v>1</v>
      </c>
      <c r="B6" s="90" t="s">
        <v>24</v>
      </c>
      <c r="C6" s="108">
        <v>2503.7</v>
      </c>
      <c r="D6" s="98">
        <v>11441.8</v>
      </c>
      <c r="E6" s="98">
        <v>5443.7</v>
      </c>
      <c r="F6" s="108">
        <f aca="true" t="shared" si="0" ref="F6:F29">D6-E6</f>
        <v>5998.099999999999</v>
      </c>
      <c r="G6" s="86">
        <f>C6/F6*100</f>
        <v>41.74155149130558</v>
      </c>
      <c r="H6" s="87">
        <v>1</v>
      </c>
      <c r="I6" s="88">
        <v>1.1</v>
      </c>
      <c r="J6" s="88">
        <f aca="true" t="shared" si="1" ref="J6:J29">H6*I6</f>
        <v>1.1</v>
      </c>
    </row>
    <row r="7" spans="1:10" ht="12.75">
      <c r="A7" s="82">
        <v>2</v>
      </c>
      <c r="B7" s="90" t="s">
        <v>25</v>
      </c>
      <c r="C7" s="108">
        <v>972.7</v>
      </c>
      <c r="D7" s="98">
        <v>2543.3</v>
      </c>
      <c r="E7" s="98">
        <v>1192.9</v>
      </c>
      <c r="F7" s="108">
        <f t="shared" si="0"/>
        <v>1350.4</v>
      </c>
      <c r="G7" s="86">
        <f aca="true" t="shared" si="2" ref="G7:G29">C7/F7*100</f>
        <v>72.03050947867298</v>
      </c>
      <c r="H7" s="87">
        <v>1</v>
      </c>
      <c r="I7" s="88">
        <v>1.1</v>
      </c>
      <c r="J7" s="88">
        <f t="shared" si="1"/>
        <v>1.1</v>
      </c>
    </row>
    <row r="8" spans="1:10" ht="12.75">
      <c r="A8" s="82">
        <v>3</v>
      </c>
      <c r="B8" s="90" t="s">
        <v>26</v>
      </c>
      <c r="C8" s="84">
        <v>493.1</v>
      </c>
      <c r="D8" s="98">
        <v>3538.2</v>
      </c>
      <c r="E8" s="98">
        <v>672.7</v>
      </c>
      <c r="F8" s="108">
        <f t="shared" si="0"/>
        <v>2865.5</v>
      </c>
      <c r="G8" s="86">
        <f t="shared" si="2"/>
        <v>17.20816611411621</v>
      </c>
      <c r="H8" s="87">
        <v>0</v>
      </c>
      <c r="I8" s="88">
        <v>1.1</v>
      </c>
      <c r="J8" s="88">
        <f t="shared" si="1"/>
        <v>0</v>
      </c>
    </row>
    <row r="9" spans="1:10" ht="12.75">
      <c r="A9" s="82">
        <v>4</v>
      </c>
      <c r="B9" s="90" t="s">
        <v>27</v>
      </c>
      <c r="C9" s="108">
        <v>931.3</v>
      </c>
      <c r="D9" s="98">
        <v>2580.1</v>
      </c>
      <c r="E9" s="98">
        <v>1295.9</v>
      </c>
      <c r="F9" s="108">
        <f t="shared" si="0"/>
        <v>1284.1999999999998</v>
      </c>
      <c r="G9" s="86">
        <f t="shared" si="2"/>
        <v>72.51985672013706</v>
      </c>
      <c r="H9" s="87">
        <v>1</v>
      </c>
      <c r="I9" s="88">
        <v>1.1</v>
      </c>
      <c r="J9" s="88">
        <f t="shared" si="1"/>
        <v>1.1</v>
      </c>
    </row>
    <row r="10" spans="1:10" ht="25.5">
      <c r="A10" s="82">
        <v>5</v>
      </c>
      <c r="B10" s="90" t="s">
        <v>28</v>
      </c>
      <c r="C10" s="108">
        <v>194.6</v>
      </c>
      <c r="D10" s="98">
        <v>1814.5</v>
      </c>
      <c r="E10" s="98">
        <v>556.3</v>
      </c>
      <c r="F10" s="108">
        <f t="shared" si="0"/>
        <v>1258.2</v>
      </c>
      <c r="G10" s="86">
        <f t="shared" si="2"/>
        <v>15.466539500874262</v>
      </c>
      <c r="H10" s="87">
        <v>0</v>
      </c>
      <c r="I10" s="88">
        <v>1.1</v>
      </c>
      <c r="J10" s="88">
        <f t="shared" si="1"/>
        <v>0</v>
      </c>
    </row>
    <row r="11" spans="1:10" ht="12.75">
      <c r="A11" s="82">
        <v>6</v>
      </c>
      <c r="B11" s="90" t="s">
        <v>29</v>
      </c>
      <c r="C11" s="108">
        <v>178.8</v>
      </c>
      <c r="D11" s="98">
        <v>1273.1</v>
      </c>
      <c r="E11" s="98">
        <v>136.1</v>
      </c>
      <c r="F11" s="108">
        <f t="shared" si="0"/>
        <v>1137</v>
      </c>
      <c r="G11" s="86">
        <f t="shared" si="2"/>
        <v>15.725593667546175</v>
      </c>
      <c r="H11" s="87">
        <v>0</v>
      </c>
      <c r="I11" s="88">
        <v>1.1</v>
      </c>
      <c r="J11" s="88">
        <f t="shared" si="1"/>
        <v>0</v>
      </c>
    </row>
    <row r="12" spans="1:10" ht="12.75">
      <c r="A12" s="82">
        <v>7</v>
      </c>
      <c r="B12" s="90" t="s">
        <v>30</v>
      </c>
      <c r="C12" s="108">
        <v>302.2</v>
      </c>
      <c r="D12" s="98">
        <v>1753</v>
      </c>
      <c r="E12" s="98">
        <v>178.8</v>
      </c>
      <c r="F12" s="108">
        <f t="shared" si="0"/>
        <v>1574.2</v>
      </c>
      <c r="G12" s="86">
        <f t="shared" si="2"/>
        <v>19.19705247109643</v>
      </c>
      <c r="H12" s="87">
        <v>0</v>
      </c>
      <c r="I12" s="88">
        <v>1.1</v>
      </c>
      <c r="J12" s="88">
        <f t="shared" si="1"/>
        <v>0</v>
      </c>
    </row>
    <row r="13" spans="1:10" ht="12.75">
      <c r="A13" s="82">
        <v>8</v>
      </c>
      <c r="B13" s="90" t="s">
        <v>31</v>
      </c>
      <c r="C13" s="108">
        <v>1222.9</v>
      </c>
      <c r="D13" s="98">
        <v>4855.8</v>
      </c>
      <c r="E13" s="98">
        <v>2019.3</v>
      </c>
      <c r="F13" s="108">
        <f t="shared" si="0"/>
        <v>2836.5</v>
      </c>
      <c r="G13" s="86">
        <f t="shared" si="2"/>
        <v>43.11299136259475</v>
      </c>
      <c r="H13" s="87">
        <v>1</v>
      </c>
      <c r="I13" s="88">
        <v>1.1</v>
      </c>
      <c r="J13" s="88">
        <f t="shared" si="1"/>
        <v>1.1</v>
      </c>
    </row>
    <row r="14" spans="1:10" ht="12.75">
      <c r="A14" s="82">
        <v>9</v>
      </c>
      <c r="B14" s="90" t="s">
        <v>32</v>
      </c>
      <c r="C14" s="108">
        <v>198</v>
      </c>
      <c r="D14" s="98">
        <v>1193</v>
      </c>
      <c r="E14" s="98">
        <v>137.3</v>
      </c>
      <c r="F14" s="108">
        <f t="shared" si="0"/>
        <v>1055.7</v>
      </c>
      <c r="G14" s="86">
        <f t="shared" si="2"/>
        <v>18.755328218243818</v>
      </c>
      <c r="H14" s="87">
        <v>0</v>
      </c>
      <c r="I14" s="88">
        <v>1.1</v>
      </c>
      <c r="J14" s="88">
        <f t="shared" si="1"/>
        <v>0</v>
      </c>
    </row>
    <row r="15" spans="1:10" ht="25.5">
      <c r="A15" s="82">
        <v>10</v>
      </c>
      <c r="B15" s="90" t="s">
        <v>33</v>
      </c>
      <c r="C15" s="108">
        <v>3118.4</v>
      </c>
      <c r="D15" s="98">
        <v>5692.7</v>
      </c>
      <c r="E15" s="98">
        <v>3641.1</v>
      </c>
      <c r="F15" s="108">
        <f t="shared" si="0"/>
        <v>2051.6</v>
      </c>
      <c r="G15" s="86">
        <f t="shared" si="2"/>
        <v>151.99844024176255</v>
      </c>
      <c r="H15" s="87">
        <v>1</v>
      </c>
      <c r="I15" s="88">
        <v>1.1</v>
      </c>
      <c r="J15" s="88">
        <f t="shared" si="1"/>
        <v>1.1</v>
      </c>
    </row>
    <row r="16" spans="1:10" ht="12.75">
      <c r="A16" s="82">
        <v>11</v>
      </c>
      <c r="B16" s="90" t="s">
        <v>34</v>
      </c>
      <c r="C16" s="108">
        <v>6933</v>
      </c>
      <c r="D16" s="98">
        <v>11468.6</v>
      </c>
      <c r="E16" s="98">
        <v>7563.7</v>
      </c>
      <c r="F16" s="108">
        <f t="shared" si="0"/>
        <v>3904.9000000000005</v>
      </c>
      <c r="G16" s="86">
        <f t="shared" si="2"/>
        <v>177.5461599528797</v>
      </c>
      <c r="H16" s="87">
        <v>1</v>
      </c>
      <c r="I16" s="88">
        <v>1.1</v>
      </c>
      <c r="J16" s="88">
        <f t="shared" si="1"/>
        <v>1.1</v>
      </c>
    </row>
    <row r="17" spans="1:10" ht="12.75">
      <c r="A17" s="82">
        <v>12</v>
      </c>
      <c r="B17" s="90" t="s">
        <v>35</v>
      </c>
      <c r="C17" s="84">
        <v>374.4</v>
      </c>
      <c r="D17" s="98">
        <v>3460</v>
      </c>
      <c r="E17" s="98">
        <v>1023.8</v>
      </c>
      <c r="F17" s="108">
        <f t="shared" si="0"/>
        <v>2436.2</v>
      </c>
      <c r="G17" s="86">
        <f t="shared" si="2"/>
        <v>15.36819637139808</v>
      </c>
      <c r="H17" s="87">
        <v>0</v>
      </c>
      <c r="I17" s="88">
        <v>1.1</v>
      </c>
      <c r="J17" s="88">
        <f t="shared" si="1"/>
        <v>0</v>
      </c>
    </row>
    <row r="18" spans="1:10" ht="12.75">
      <c r="A18" s="82">
        <v>13</v>
      </c>
      <c r="B18" s="22"/>
      <c r="C18" s="108"/>
      <c r="D18" s="98"/>
      <c r="E18" s="98"/>
      <c r="F18" s="108">
        <f t="shared" si="0"/>
        <v>0</v>
      </c>
      <c r="G18" s="86" t="e">
        <f t="shared" si="2"/>
        <v>#DIV/0!</v>
      </c>
      <c r="H18" s="87"/>
      <c r="I18" s="88">
        <v>1.1</v>
      </c>
      <c r="J18" s="88">
        <f t="shared" si="1"/>
        <v>0</v>
      </c>
    </row>
    <row r="19" spans="1:10" ht="12.75">
      <c r="A19" s="82">
        <v>14</v>
      </c>
      <c r="B19" s="22"/>
      <c r="C19" s="108"/>
      <c r="D19" s="98"/>
      <c r="E19" s="98"/>
      <c r="F19" s="108">
        <f t="shared" si="0"/>
        <v>0</v>
      </c>
      <c r="G19" s="86" t="e">
        <f t="shared" si="2"/>
        <v>#DIV/0!</v>
      </c>
      <c r="H19" s="87"/>
      <c r="I19" s="88">
        <v>1.1</v>
      </c>
      <c r="J19" s="88">
        <f t="shared" si="1"/>
        <v>0</v>
      </c>
    </row>
    <row r="20" spans="1:10" ht="12.75">
      <c r="A20" s="82">
        <v>15</v>
      </c>
      <c r="B20" s="22"/>
      <c r="C20" s="84"/>
      <c r="D20" s="98"/>
      <c r="E20" s="98"/>
      <c r="F20" s="108">
        <f t="shared" si="0"/>
        <v>0</v>
      </c>
      <c r="G20" s="86" t="e">
        <f t="shared" si="2"/>
        <v>#DIV/0!</v>
      </c>
      <c r="H20" s="87"/>
      <c r="I20" s="88">
        <v>1.1</v>
      </c>
      <c r="J20" s="88">
        <f t="shared" si="1"/>
        <v>0</v>
      </c>
    </row>
    <row r="21" spans="1:10" ht="12.75">
      <c r="A21" s="82">
        <v>16</v>
      </c>
      <c r="B21" s="22"/>
      <c r="C21" s="108"/>
      <c r="D21" s="98"/>
      <c r="E21" s="98"/>
      <c r="F21" s="108">
        <f t="shared" si="0"/>
        <v>0</v>
      </c>
      <c r="G21" s="86" t="e">
        <f t="shared" si="2"/>
        <v>#DIV/0!</v>
      </c>
      <c r="H21" s="87"/>
      <c r="I21" s="88">
        <v>1.1</v>
      </c>
      <c r="J21" s="88">
        <f t="shared" si="1"/>
        <v>0</v>
      </c>
    </row>
    <row r="22" spans="1:10" ht="12.75">
      <c r="A22" s="82">
        <v>17</v>
      </c>
      <c r="B22" s="22"/>
      <c r="C22" s="108"/>
      <c r="D22" s="98"/>
      <c r="E22" s="98"/>
      <c r="F22" s="108">
        <f t="shared" si="0"/>
        <v>0</v>
      </c>
      <c r="G22" s="86" t="e">
        <f t="shared" si="2"/>
        <v>#DIV/0!</v>
      </c>
      <c r="H22" s="87"/>
      <c r="I22" s="88">
        <v>1.1</v>
      </c>
      <c r="J22" s="88">
        <f t="shared" si="1"/>
        <v>0</v>
      </c>
    </row>
    <row r="23" spans="1:10" ht="12.75">
      <c r="A23" s="82">
        <v>18</v>
      </c>
      <c r="B23" s="22"/>
      <c r="C23" s="108"/>
      <c r="D23" s="98"/>
      <c r="E23" s="98"/>
      <c r="F23" s="108">
        <f t="shared" si="0"/>
        <v>0</v>
      </c>
      <c r="G23" s="86" t="e">
        <f t="shared" si="2"/>
        <v>#DIV/0!</v>
      </c>
      <c r="H23" s="87"/>
      <c r="I23" s="88">
        <v>1.1</v>
      </c>
      <c r="J23" s="88">
        <f t="shared" si="1"/>
        <v>0</v>
      </c>
    </row>
    <row r="24" spans="1:10" ht="12.75">
      <c r="A24" s="82">
        <v>19</v>
      </c>
      <c r="B24" s="22"/>
      <c r="C24" s="108"/>
      <c r="D24" s="98"/>
      <c r="E24" s="98"/>
      <c r="F24" s="108">
        <f t="shared" si="0"/>
        <v>0</v>
      </c>
      <c r="G24" s="86" t="e">
        <f t="shared" si="2"/>
        <v>#DIV/0!</v>
      </c>
      <c r="H24" s="87"/>
      <c r="I24" s="88">
        <v>1.1</v>
      </c>
      <c r="J24" s="88">
        <f t="shared" si="1"/>
        <v>0</v>
      </c>
    </row>
    <row r="25" spans="1:10" ht="12.75">
      <c r="A25" s="82">
        <v>20</v>
      </c>
      <c r="B25" s="22"/>
      <c r="C25" s="108"/>
      <c r="D25" s="98"/>
      <c r="E25" s="98"/>
      <c r="F25" s="108">
        <f t="shared" si="0"/>
        <v>0</v>
      </c>
      <c r="G25" s="86" t="e">
        <f t="shared" si="2"/>
        <v>#DIV/0!</v>
      </c>
      <c r="H25" s="87"/>
      <c r="I25" s="88">
        <v>1.1</v>
      </c>
      <c r="J25" s="88">
        <f t="shared" si="1"/>
        <v>0</v>
      </c>
    </row>
    <row r="26" spans="1:10" ht="12.75">
      <c r="A26" s="82">
        <v>21</v>
      </c>
      <c r="B26" s="22"/>
      <c r="C26" s="108"/>
      <c r="D26" s="98"/>
      <c r="E26" s="98"/>
      <c r="F26" s="108">
        <f t="shared" si="0"/>
        <v>0</v>
      </c>
      <c r="G26" s="86" t="e">
        <f t="shared" si="2"/>
        <v>#DIV/0!</v>
      </c>
      <c r="H26" s="87"/>
      <c r="I26" s="88">
        <v>1.1</v>
      </c>
      <c r="J26" s="88">
        <f t="shared" si="1"/>
        <v>0</v>
      </c>
    </row>
    <row r="27" spans="1:10" ht="12.75">
      <c r="A27" s="82">
        <v>22</v>
      </c>
      <c r="B27" s="22"/>
      <c r="C27" s="108"/>
      <c r="D27" s="98"/>
      <c r="E27" s="98"/>
      <c r="F27" s="108">
        <f t="shared" si="0"/>
        <v>0</v>
      </c>
      <c r="G27" s="86" t="e">
        <f t="shared" si="2"/>
        <v>#DIV/0!</v>
      </c>
      <c r="H27" s="88"/>
      <c r="I27" s="88">
        <v>1.1</v>
      </c>
      <c r="J27" s="88">
        <f t="shared" si="1"/>
        <v>0</v>
      </c>
    </row>
    <row r="28" spans="1:10" ht="12.75">
      <c r="A28" s="82">
        <v>23</v>
      </c>
      <c r="B28" s="22"/>
      <c r="C28" s="84"/>
      <c r="D28" s="98"/>
      <c r="E28" s="98"/>
      <c r="F28" s="108">
        <f t="shared" si="0"/>
        <v>0</v>
      </c>
      <c r="G28" s="86" t="e">
        <f t="shared" si="2"/>
        <v>#DIV/0!</v>
      </c>
      <c r="H28" s="118"/>
      <c r="I28" s="88">
        <v>1.1</v>
      </c>
      <c r="J28" s="88">
        <f t="shared" si="1"/>
        <v>0</v>
      </c>
    </row>
    <row r="29" spans="1:10" ht="12.75">
      <c r="A29" s="82">
        <v>24</v>
      </c>
      <c r="B29" s="22"/>
      <c r="C29" s="89"/>
      <c r="D29" s="98"/>
      <c r="E29" s="98"/>
      <c r="F29" s="108">
        <f t="shared" si="0"/>
        <v>0</v>
      </c>
      <c r="G29" s="86" t="e">
        <f t="shared" si="2"/>
        <v>#DIV/0!</v>
      </c>
      <c r="H29" s="118"/>
      <c r="I29" s="88">
        <v>1.1</v>
      </c>
      <c r="J29" s="88">
        <f t="shared" si="1"/>
        <v>0</v>
      </c>
    </row>
    <row r="30" spans="1:10" ht="12.75">
      <c r="A30" s="174" t="s">
        <v>108</v>
      </c>
      <c r="B30" s="174"/>
      <c r="C30" s="84">
        <f>SUM(C6:C29)</f>
        <v>17423.1</v>
      </c>
      <c r="D30" s="84">
        <f>SUM(D6:D29)</f>
        <v>51614.09999999999</v>
      </c>
      <c r="E30" s="84">
        <f>SUM(E6:E29)</f>
        <v>23861.6</v>
      </c>
      <c r="F30" s="85">
        <f>SUM(F6:F29)</f>
        <v>27752.500000000004</v>
      </c>
      <c r="G30" s="86" t="s">
        <v>41</v>
      </c>
      <c r="H30" s="87" t="s">
        <v>41</v>
      </c>
      <c r="I30" s="88">
        <v>1.1</v>
      </c>
      <c r="J30" s="88" t="s">
        <v>41</v>
      </c>
    </row>
    <row r="31" spans="1:10" ht="11.25">
      <c r="A31" s="65"/>
      <c r="B31" s="15"/>
      <c r="H31" s="64"/>
      <c r="I31" s="67"/>
      <c r="J31" s="67"/>
    </row>
    <row r="32" spans="1:10" ht="11.25">
      <c r="A32" s="65"/>
      <c r="B32" s="15"/>
      <c r="H32" s="64"/>
      <c r="I32" s="67"/>
      <c r="J32" s="67"/>
    </row>
    <row r="33" spans="1:10" ht="11.25">
      <c r="A33" s="65"/>
      <c r="B33" s="15"/>
      <c r="H33" s="64"/>
      <c r="I33" s="67"/>
      <c r="J33" s="67"/>
    </row>
    <row r="34" spans="1:10" ht="11.25">
      <c r="A34" s="65"/>
      <c r="B34" s="15"/>
      <c r="H34" s="64"/>
      <c r="I34" s="67"/>
      <c r="J34" s="67"/>
    </row>
    <row r="35" spans="1:10" ht="11.25">
      <c r="A35" s="65"/>
      <c r="B35" s="15"/>
      <c r="H35" s="64"/>
      <c r="I35" s="67"/>
      <c r="J35" s="67"/>
    </row>
    <row r="36" spans="1:10" ht="11.25">
      <c r="A36" s="65"/>
      <c r="B36" s="15"/>
      <c r="H36" s="64"/>
      <c r="I36" s="67"/>
      <c r="J36" s="67"/>
    </row>
    <row r="37" spans="1:10" ht="11.25">
      <c r="A37" s="64"/>
      <c r="B37" s="67"/>
      <c r="H37" s="64"/>
      <c r="I37" s="67"/>
      <c r="J37" s="67"/>
    </row>
    <row r="38" spans="1:10" ht="11.25">
      <c r="A38" s="64"/>
      <c r="B38" s="67"/>
      <c r="H38" s="64"/>
      <c r="I38" s="67"/>
      <c r="J38" s="67"/>
    </row>
    <row r="39" spans="1:10" ht="11.25">
      <c r="A39" s="64"/>
      <c r="B39" s="67"/>
      <c r="H39" s="64"/>
      <c r="I39" s="67"/>
      <c r="J39" s="67"/>
    </row>
    <row r="40" spans="1:10" ht="11.25">
      <c r="A40" s="64"/>
      <c r="B40" s="67"/>
      <c r="H40" s="64"/>
      <c r="I40" s="67"/>
      <c r="J40" s="67"/>
    </row>
    <row r="41" spans="1:10" ht="11.25">
      <c r="A41" s="64"/>
      <c r="B41" s="67"/>
      <c r="H41" s="64"/>
      <c r="I41" s="67"/>
      <c r="J41" s="67"/>
    </row>
    <row r="42" spans="8:10" ht="11.25">
      <c r="H42" s="64"/>
      <c r="I42" s="67"/>
      <c r="J42" s="67"/>
    </row>
  </sheetData>
  <sheetProtection/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0" sqref="D30"/>
    </sheetView>
  </sheetViews>
  <sheetFormatPr defaultColWidth="9.00390625" defaultRowHeight="12.75"/>
  <cols>
    <col min="1" max="1" width="3.375" style="60" customWidth="1"/>
    <col min="2" max="2" width="35.125" style="11" customWidth="1"/>
    <col min="3" max="3" width="22.625" style="44" customWidth="1"/>
    <col min="4" max="4" width="20.375" style="44" customWidth="1"/>
    <col min="5" max="5" width="13.375" style="59" customWidth="1"/>
    <col min="6" max="6" width="13.875" style="60" customWidth="1"/>
    <col min="7" max="7" width="14.00390625" style="11" customWidth="1"/>
    <col min="8" max="8" width="13.00390625" style="11" customWidth="1"/>
    <col min="9" max="16384" width="9.125" style="56" customWidth="1"/>
  </cols>
  <sheetData>
    <row r="1" spans="1:8" ht="15.75" customHeight="1">
      <c r="A1" s="170" t="s">
        <v>224</v>
      </c>
      <c r="B1" s="170"/>
      <c r="C1" s="170"/>
      <c r="D1" s="170"/>
      <c r="E1" s="170"/>
      <c r="F1" s="170"/>
      <c r="G1" s="170"/>
      <c r="H1" s="170"/>
    </row>
    <row r="2" spans="1:2" ht="11.25">
      <c r="A2" s="57"/>
      <c r="B2" s="58"/>
    </row>
    <row r="3" spans="1:8" ht="143.25" customHeight="1">
      <c r="A3" s="176" t="s">
        <v>36</v>
      </c>
      <c r="B3" s="177" t="s">
        <v>129</v>
      </c>
      <c r="C3" s="50" t="s">
        <v>225</v>
      </c>
      <c r="D3" s="50" t="s">
        <v>226</v>
      </c>
      <c r="E3" s="20" t="s">
        <v>57</v>
      </c>
      <c r="F3" s="168" t="s">
        <v>109</v>
      </c>
      <c r="G3" s="168" t="s">
        <v>52</v>
      </c>
      <c r="H3" s="21" t="s">
        <v>39</v>
      </c>
    </row>
    <row r="4" spans="1:8" ht="49.5" customHeight="1">
      <c r="A4" s="176"/>
      <c r="B4" s="177"/>
      <c r="C4" s="8"/>
      <c r="D4" s="8"/>
      <c r="E4" s="73" t="s">
        <v>107</v>
      </c>
      <c r="F4" s="169"/>
      <c r="G4" s="169"/>
      <c r="H4" s="62" t="s">
        <v>82</v>
      </c>
    </row>
    <row r="5" spans="1:8" ht="15" customHeight="1">
      <c r="A5" s="28">
        <v>1</v>
      </c>
      <c r="B5" s="24">
        <v>2</v>
      </c>
      <c r="C5" s="8">
        <v>3</v>
      </c>
      <c r="D5" s="8">
        <v>4</v>
      </c>
      <c r="E5" s="45">
        <v>5</v>
      </c>
      <c r="F5" s="8">
        <v>6</v>
      </c>
      <c r="G5" s="8">
        <v>7</v>
      </c>
      <c r="H5" s="62">
        <v>8</v>
      </c>
    </row>
    <row r="6" spans="1:8" ht="12.75">
      <c r="A6" s="82">
        <v>1</v>
      </c>
      <c r="B6" s="90" t="s">
        <v>24</v>
      </c>
      <c r="C6" s="108">
        <v>10</v>
      </c>
      <c r="D6" s="98">
        <v>8</v>
      </c>
      <c r="E6" s="86">
        <f>C6/D6*100</f>
        <v>125</v>
      </c>
      <c r="F6" s="87">
        <v>1</v>
      </c>
      <c r="G6" s="88">
        <v>0.6</v>
      </c>
      <c r="H6" s="88">
        <f aca="true" t="shared" si="0" ref="H6:H29">F6*G6</f>
        <v>0.6</v>
      </c>
    </row>
    <row r="7" spans="1:8" ht="12.75">
      <c r="A7" s="82">
        <v>2</v>
      </c>
      <c r="B7" s="90" t="s">
        <v>25</v>
      </c>
      <c r="C7" s="108">
        <v>10</v>
      </c>
      <c r="D7" s="98">
        <v>10</v>
      </c>
      <c r="E7" s="86">
        <f aca="true" t="shared" si="1" ref="E7:E29">C7/D7*100</f>
        <v>100</v>
      </c>
      <c r="F7" s="87">
        <v>0</v>
      </c>
      <c r="G7" s="88">
        <v>0.6</v>
      </c>
      <c r="H7" s="88">
        <f t="shared" si="0"/>
        <v>0</v>
      </c>
    </row>
    <row r="8" spans="1:8" ht="12.75">
      <c r="A8" s="82">
        <v>3</v>
      </c>
      <c r="B8" s="90" t="s">
        <v>26</v>
      </c>
      <c r="C8" s="84">
        <v>25</v>
      </c>
      <c r="D8" s="98">
        <v>23</v>
      </c>
      <c r="E8" s="86">
        <f t="shared" si="1"/>
        <v>108.69565217391303</v>
      </c>
      <c r="F8" s="87">
        <v>1</v>
      </c>
      <c r="G8" s="88">
        <v>0.6</v>
      </c>
      <c r="H8" s="88">
        <f t="shared" si="0"/>
        <v>0.6</v>
      </c>
    </row>
    <row r="9" spans="1:8" ht="12.75">
      <c r="A9" s="82">
        <v>4</v>
      </c>
      <c r="B9" s="90" t="s">
        <v>27</v>
      </c>
      <c r="C9" s="108">
        <v>7</v>
      </c>
      <c r="D9" s="98">
        <v>7</v>
      </c>
      <c r="E9" s="86">
        <f t="shared" si="1"/>
        <v>100</v>
      </c>
      <c r="F9" s="87">
        <v>0</v>
      </c>
      <c r="G9" s="88">
        <v>0.6</v>
      </c>
      <c r="H9" s="88">
        <f t="shared" si="0"/>
        <v>0</v>
      </c>
    </row>
    <row r="10" spans="1:8" ht="25.5">
      <c r="A10" s="82">
        <v>5</v>
      </c>
      <c r="B10" s="90" t="s">
        <v>28</v>
      </c>
      <c r="C10" s="108">
        <v>9</v>
      </c>
      <c r="D10" s="98">
        <v>8</v>
      </c>
      <c r="E10" s="86">
        <f t="shared" si="1"/>
        <v>112.5</v>
      </c>
      <c r="F10" s="87">
        <v>1</v>
      </c>
      <c r="G10" s="88">
        <v>0.6</v>
      </c>
      <c r="H10" s="88">
        <f t="shared" si="0"/>
        <v>0.6</v>
      </c>
    </row>
    <row r="11" spans="1:8" ht="12.75">
      <c r="A11" s="82">
        <v>6</v>
      </c>
      <c r="B11" s="90" t="s">
        <v>29</v>
      </c>
      <c r="C11" s="108">
        <v>10</v>
      </c>
      <c r="D11" s="98">
        <v>6.4</v>
      </c>
      <c r="E11" s="86">
        <f t="shared" si="1"/>
        <v>156.25</v>
      </c>
      <c r="F11" s="87">
        <v>0</v>
      </c>
      <c r="G11" s="88">
        <v>0.6</v>
      </c>
      <c r="H11" s="88">
        <f t="shared" si="0"/>
        <v>0</v>
      </c>
    </row>
    <row r="12" spans="1:8" ht="12.75">
      <c r="A12" s="82">
        <v>7</v>
      </c>
      <c r="B12" s="90" t="s">
        <v>30</v>
      </c>
      <c r="C12" s="108">
        <v>10</v>
      </c>
      <c r="D12" s="98">
        <v>8.4</v>
      </c>
      <c r="E12" s="86">
        <f t="shared" si="1"/>
        <v>119.04761904761905</v>
      </c>
      <c r="F12" s="87">
        <v>0</v>
      </c>
      <c r="G12" s="88">
        <v>0.6</v>
      </c>
      <c r="H12" s="88">
        <f t="shared" si="0"/>
        <v>0</v>
      </c>
    </row>
    <row r="13" spans="1:8" ht="12.75">
      <c r="A13" s="82">
        <v>8</v>
      </c>
      <c r="B13" s="90" t="s">
        <v>31</v>
      </c>
      <c r="C13" s="108">
        <v>19</v>
      </c>
      <c r="D13" s="98">
        <v>17.5</v>
      </c>
      <c r="E13" s="86">
        <f t="shared" si="1"/>
        <v>108.57142857142857</v>
      </c>
      <c r="F13" s="87">
        <v>1</v>
      </c>
      <c r="G13" s="88">
        <v>0.6</v>
      </c>
      <c r="H13" s="88">
        <f t="shared" si="0"/>
        <v>0.6</v>
      </c>
    </row>
    <row r="14" spans="1:8" ht="12.75">
      <c r="A14" s="82">
        <v>9</v>
      </c>
      <c r="B14" s="90" t="s">
        <v>32</v>
      </c>
      <c r="C14" s="108">
        <v>8</v>
      </c>
      <c r="D14" s="98">
        <v>7</v>
      </c>
      <c r="E14" s="86">
        <f t="shared" si="1"/>
        <v>114.28571428571428</v>
      </c>
      <c r="F14" s="87">
        <v>1</v>
      </c>
      <c r="G14" s="88">
        <v>0.6</v>
      </c>
      <c r="H14" s="88">
        <f t="shared" si="0"/>
        <v>0.6</v>
      </c>
    </row>
    <row r="15" spans="1:8" ht="25.5">
      <c r="A15" s="82">
        <v>10</v>
      </c>
      <c r="B15" s="90" t="s">
        <v>33</v>
      </c>
      <c r="C15" s="108">
        <v>15</v>
      </c>
      <c r="D15" s="98">
        <v>15</v>
      </c>
      <c r="E15" s="86">
        <f t="shared" si="1"/>
        <v>100</v>
      </c>
      <c r="F15" s="87">
        <v>1</v>
      </c>
      <c r="G15" s="88">
        <v>0.6</v>
      </c>
      <c r="H15" s="88">
        <f t="shared" si="0"/>
        <v>0.6</v>
      </c>
    </row>
    <row r="16" spans="1:8" ht="12.75">
      <c r="A16" s="82">
        <v>11</v>
      </c>
      <c r="B16" s="90" t="s">
        <v>34</v>
      </c>
      <c r="C16" s="108">
        <v>20</v>
      </c>
      <c r="D16" s="98">
        <v>16</v>
      </c>
      <c r="E16" s="86">
        <f t="shared" si="1"/>
        <v>125</v>
      </c>
      <c r="F16" s="87">
        <v>1</v>
      </c>
      <c r="G16" s="88">
        <v>0.6</v>
      </c>
      <c r="H16" s="88">
        <f t="shared" si="0"/>
        <v>0.6</v>
      </c>
    </row>
    <row r="17" spans="1:8" ht="12.75">
      <c r="A17" s="82">
        <v>12</v>
      </c>
      <c r="B17" s="90" t="s">
        <v>35</v>
      </c>
      <c r="C17" s="84">
        <v>18</v>
      </c>
      <c r="D17" s="98">
        <v>13</v>
      </c>
      <c r="E17" s="86">
        <f t="shared" si="1"/>
        <v>138.46153846153845</v>
      </c>
      <c r="F17" s="87">
        <v>1</v>
      </c>
      <c r="G17" s="88">
        <v>0.6</v>
      </c>
      <c r="H17" s="88">
        <f t="shared" si="0"/>
        <v>0.6</v>
      </c>
    </row>
    <row r="18" spans="1:8" ht="12.75">
      <c r="A18" s="82">
        <v>13</v>
      </c>
      <c r="B18" s="90"/>
      <c r="C18" s="108"/>
      <c r="D18" s="98"/>
      <c r="E18" s="86" t="e">
        <f t="shared" si="1"/>
        <v>#DIV/0!</v>
      </c>
      <c r="F18" s="87"/>
      <c r="G18" s="88">
        <v>0.6</v>
      </c>
      <c r="H18" s="88">
        <f t="shared" si="0"/>
        <v>0</v>
      </c>
    </row>
    <row r="19" spans="1:8" ht="12.75">
      <c r="A19" s="82">
        <v>14</v>
      </c>
      <c r="B19" s="22"/>
      <c r="C19" s="108"/>
      <c r="D19" s="98"/>
      <c r="E19" s="86" t="e">
        <f t="shared" si="1"/>
        <v>#DIV/0!</v>
      </c>
      <c r="F19" s="87"/>
      <c r="G19" s="88">
        <v>0.6</v>
      </c>
      <c r="H19" s="88">
        <f t="shared" si="0"/>
        <v>0</v>
      </c>
    </row>
    <row r="20" spans="1:8" ht="12.75">
      <c r="A20" s="82">
        <v>15</v>
      </c>
      <c r="B20" s="22"/>
      <c r="C20" s="84"/>
      <c r="D20" s="98"/>
      <c r="E20" s="86" t="e">
        <f t="shared" si="1"/>
        <v>#DIV/0!</v>
      </c>
      <c r="F20" s="87"/>
      <c r="G20" s="88">
        <v>0.6</v>
      </c>
      <c r="H20" s="88">
        <f t="shared" si="0"/>
        <v>0</v>
      </c>
    </row>
    <row r="21" spans="1:8" ht="12.75">
      <c r="A21" s="82">
        <v>16</v>
      </c>
      <c r="B21" s="22"/>
      <c r="C21" s="108"/>
      <c r="D21" s="98"/>
      <c r="E21" s="86" t="e">
        <f t="shared" si="1"/>
        <v>#DIV/0!</v>
      </c>
      <c r="F21" s="87"/>
      <c r="G21" s="88">
        <v>0.6</v>
      </c>
      <c r="H21" s="88">
        <f t="shared" si="0"/>
        <v>0</v>
      </c>
    </row>
    <row r="22" spans="1:8" ht="12.75">
      <c r="A22" s="82">
        <v>17</v>
      </c>
      <c r="B22" s="22"/>
      <c r="C22" s="108"/>
      <c r="D22" s="98"/>
      <c r="E22" s="86" t="e">
        <f t="shared" si="1"/>
        <v>#DIV/0!</v>
      </c>
      <c r="F22" s="87"/>
      <c r="G22" s="88">
        <v>0.6</v>
      </c>
      <c r="H22" s="88">
        <f t="shared" si="0"/>
        <v>0</v>
      </c>
    </row>
    <row r="23" spans="1:8" ht="12.75">
      <c r="A23" s="82">
        <v>18</v>
      </c>
      <c r="B23" s="22"/>
      <c r="C23" s="108"/>
      <c r="D23" s="98"/>
      <c r="E23" s="86" t="e">
        <f t="shared" si="1"/>
        <v>#DIV/0!</v>
      </c>
      <c r="F23" s="87"/>
      <c r="G23" s="88">
        <v>0.6</v>
      </c>
      <c r="H23" s="88">
        <f t="shared" si="0"/>
        <v>0</v>
      </c>
    </row>
    <row r="24" spans="1:8" ht="12.75">
      <c r="A24" s="82">
        <v>19</v>
      </c>
      <c r="B24" s="22"/>
      <c r="C24" s="108"/>
      <c r="D24" s="98"/>
      <c r="E24" s="86" t="e">
        <f t="shared" si="1"/>
        <v>#DIV/0!</v>
      </c>
      <c r="F24" s="87"/>
      <c r="G24" s="88">
        <v>0.6</v>
      </c>
      <c r="H24" s="88">
        <f t="shared" si="0"/>
        <v>0</v>
      </c>
    </row>
    <row r="25" spans="1:8" ht="12.75">
      <c r="A25" s="82">
        <v>20</v>
      </c>
      <c r="B25" s="22"/>
      <c r="C25" s="108"/>
      <c r="D25" s="98"/>
      <c r="E25" s="86" t="e">
        <f t="shared" si="1"/>
        <v>#DIV/0!</v>
      </c>
      <c r="F25" s="87"/>
      <c r="G25" s="88">
        <v>0.6</v>
      </c>
      <c r="H25" s="88">
        <f t="shared" si="0"/>
        <v>0</v>
      </c>
    </row>
    <row r="26" spans="1:8" ht="12.75">
      <c r="A26" s="82">
        <v>21</v>
      </c>
      <c r="B26" s="22"/>
      <c r="C26" s="108"/>
      <c r="D26" s="98"/>
      <c r="E26" s="86" t="e">
        <f t="shared" si="1"/>
        <v>#DIV/0!</v>
      </c>
      <c r="F26" s="87"/>
      <c r="G26" s="88">
        <v>0.6</v>
      </c>
      <c r="H26" s="88">
        <f t="shared" si="0"/>
        <v>0</v>
      </c>
    </row>
    <row r="27" spans="1:8" ht="12.75">
      <c r="A27" s="82">
        <v>22</v>
      </c>
      <c r="B27" s="22"/>
      <c r="C27" s="108"/>
      <c r="D27" s="98"/>
      <c r="E27" s="86" t="e">
        <f t="shared" si="1"/>
        <v>#DIV/0!</v>
      </c>
      <c r="F27" s="88"/>
      <c r="G27" s="88">
        <v>0.6</v>
      </c>
      <c r="H27" s="88">
        <f t="shared" si="0"/>
        <v>0</v>
      </c>
    </row>
    <row r="28" spans="1:8" ht="12.75">
      <c r="A28" s="82">
        <v>23</v>
      </c>
      <c r="B28" s="22"/>
      <c r="C28" s="84"/>
      <c r="D28" s="98"/>
      <c r="E28" s="86" t="e">
        <f t="shared" si="1"/>
        <v>#DIV/0!</v>
      </c>
      <c r="F28" s="118"/>
      <c r="G28" s="88">
        <v>0.6</v>
      </c>
      <c r="H28" s="88">
        <f t="shared" si="0"/>
        <v>0</v>
      </c>
    </row>
    <row r="29" spans="1:8" ht="12.75">
      <c r="A29" s="82">
        <v>24</v>
      </c>
      <c r="B29" s="22"/>
      <c r="C29" s="89"/>
      <c r="D29" s="98"/>
      <c r="E29" s="86" t="e">
        <f t="shared" si="1"/>
        <v>#DIV/0!</v>
      </c>
      <c r="F29" s="118"/>
      <c r="G29" s="88">
        <v>0.6</v>
      </c>
      <c r="H29" s="88">
        <f t="shared" si="0"/>
        <v>0</v>
      </c>
    </row>
    <row r="30" spans="1:8" ht="12.75">
      <c r="A30" s="174" t="s">
        <v>108</v>
      </c>
      <c r="B30" s="174"/>
      <c r="C30" s="84">
        <f>SUM(C6:C29)</f>
        <v>161</v>
      </c>
      <c r="D30" s="84">
        <f>SUM(D6:D29)</f>
        <v>139.3</v>
      </c>
      <c r="E30" s="86" t="s">
        <v>41</v>
      </c>
      <c r="F30" s="87" t="s">
        <v>41</v>
      </c>
      <c r="G30" s="88">
        <v>0.6</v>
      </c>
      <c r="H30" s="88" t="s">
        <v>41</v>
      </c>
    </row>
    <row r="31" spans="1:8" ht="11.25">
      <c r="A31" s="65"/>
      <c r="B31" s="15"/>
      <c r="F31" s="64"/>
      <c r="G31" s="67"/>
      <c r="H31" s="67"/>
    </row>
    <row r="32" spans="1:8" ht="11.25">
      <c r="A32" s="65"/>
      <c r="B32" s="15"/>
      <c r="F32" s="64"/>
      <c r="G32" s="67"/>
      <c r="H32" s="67"/>
    </row>
    <row r="33" spans="1:8" ht="11.25">
      <c r="A33" s="65"/>
      <c r="B33" s="15"/>
      <c r="F33" s="64"/>
      <c r="G33" s="67"/>
      <c r="H33" s="67"/>
    </row>
    <row r="34" spans="1:8" ht="11.25">
      <c r="A34" s="65"/>
      <c r="B34" s="15"/>
      <c r="F34" s="64"/>
      <c r="G34" s="67"/>
      <c r="H34" s="67"/>
    </row>
    <row r="35" spans="1:8" ht="11.25">
      <c r="A35" s="65"/>
      <c r="B35" s="15"/>
      <c r="F35" s="64"/>
      <c r="G35" s="67"/>
      <c r="H35" s="67"/>
    </row>
    <row r="36" spans="1:8" ht="11.25">
      <c r="A36" s="65"/>
      <c r="B36" s="15"/>
      <c r="F36" s="64"/>
      <c r="G36" s="67"/>
      <c r="H36" s="67"/>
    </row>
    <row r="37" spans="1:8" ht="11.25">
      <c r="A37" s="64"/>
      <c r="B37" s="67"/>
      <c r="F37" s="64"/>
      <c r="G37" s="67"/>
      <c r="H37" s="67"/>
    </row>
    <row r="38" spans="1:8" ht="11.25">
      <c r="A38" s="64"/>
      <c r="B38" s="67"/>
      <c r="F38" s="64"/>
      <c r="G38" s="67"/>
      <c r="H38" s="67"/>
    </row>
    <row r="39" spans="1:8" ht="11.25">
      <c r="A39" s="64"/>
      <c r="B39" s="67"/>
      <c r="F39" s="64"/>
      <c r="G39" s="67"/>
      <c r="H39" s="67"/>
    </row>
    <row r="40" spans="1:8" ht="11.25">
      <c r="A40" s="64"/>
      <c r="B40" s="67"/>
      <c r="F40" s="64"/>
      <c r="G40" s="67"/>
      <c r="H40" s="67"/>
    </row>
    <row r="41" spans="1:8" ht="11.25">
      <c r="A41" s="64"/>
      <c r="B41" s="67"/>
      <c r="F41" s="64"/>
      <c r="G41" s="67"/>
      <c r="H41" s="67"/>
    </row>
    <row r="42" spans="6:8" ht="11.25">
      <c r="F42" s="64"/>
      <c r="G42" s="67"/>
      <c r="H42" s="67"/>
    </row>
  </sheetData>
  <sheetProtection/>
  <mergeCells count="6">
    <mergeCell ref="A1:H1"/>
    <mergeCell ref="A3:A4"/>
    <mergeCell ref="B3:B4"/>
    <mergeCell ref="A30:B30"/>
    <mergeCell ref="F3:F4"/>
    <mergeCell ref="G3:G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3.00390625" style="0" customWidth="1"/>
    <col min="2" max="2" width="35.25390625" style="0" customWidth="1"/>
    <col min="3" max="3" width="21.00390625" style="0" customWidth="1"/>
    <col min="4" max="4" width="22.75390625" style="0" customWidth="1"/>
    <col min="5" max="5" width="26.75390625" style="0" customWidth="1"/>
    <col min="6" max="6" width="11.125" style="0" customWidth="1"/>
    <col min="7" max="7" width="13.00390625" style="0" customWidth="1"/>
    <col min="8" max="8" width="12.375" style="0" customWidth="1"/>
  </cols>
  <sheetData>
    <row r="1" spans="1:9" ht="33.75" customHeight="1">
      <c r="A1" s="49"/>
      <c r="B1" s="170" t="s">
        <v>232</v>
      </c>
      <c r="C1" s="170"/>
      <c r="D1" s="170"/>
      <c r="E1" s="170"/>
      <c r="F1" s="170"/>
      <c r="G1" s="170"/>
      <c r="H1" s="170"/>
      <c r="I1" s="170"/>
    </row>
    <row r="2" spans="1:9" ht="12.75">
      <c r="A2" s="3"/>
      <c r="B2" s="4"/>
      <c r="C2" s="4"/>
      <c r="D2" s="4"/>
      <c r="E2" s="4"/>
      <c r="F2" s="4"/>
      <c r="G2" s="4"/>
      <c r="H2" s="2"/>
      <c r="I2" s="2"/>
    </row>
    <row r="3" spans="1:9" ht="12.75">
      <c r="A3" s="3"/>
      <c r="B3" s="4"/>
      <c r="C3" s="4"/>
      <c r="D3" s="4"/>
      <c r="E3" s="4"/>
      <c r="F3" s="4"/>
      <c r="G3" s="4"/>
      <c r="H3" s="2"/>
      <c r="I3" s="134" t="s">
        <v>86</v>
      </c>
    </row>
    <row r="4" spans="1:9" ht="12.75" customHeight="1">
      <c r="A4" s="176" t="s">
        <v>36</v>
      </c>
      <c r="B4" s="168" t="s">
        <v>129</v>
      </c>
      <c r="C4" s="168" t="s">
        <v>261</v>
      </c>
      <c r="D4" s="168" t="s">
        <v>262</v>
      </c>
      <c r="E4" s="168" t="s">
        <v>263</v>
      </c>
      <c r="F4" s="168" t="s">
        <v>233</v>
      </c>
      <c r="G4" s="168" t="s">
        <v>234</v>
      </c>
      <c r="H4" s="168" t="s">
        <v>38</v>
      </c>
      <c r="I4" s="171" t="s">
        <v>39</v>
      </c>
    </row>
    <row r="5" spans="1:9" ht="12.75">
      <c r="A5" s="176"/>
      <c r="B5" s="173"/>
      <c r="C5" s="173"/>
      <c r="D5" s="173"/>
      <c r="E5" s="173"/>
      <c r="F5" s="173"/>
      <c r="G5" s="173"/>
      <c r="H5" s="173"/>
      <c r="I5" s="172"/>
    </row>
    <row r="6" spans="1:9" ht="107.25" customHeight="1">
      <c r="A6" s="176"/>
      <c r="B6" s="169"/>
      <c r="C6" s="169"/>
      <c r="D6" s="169"/>
      <c r="E6" s="169"/>
      <c r="F6" s="169"/>
      <c r="G6" s="169"/>
      <c r="H6" s="169"/>
      <c r="I6" s="9" t="s">
        <v>235</v>
      </c>
    </row>
    <row r="7" spans="1:9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1">
        <v>9</v>
      </c>
    </row>
    <row r="8" spans="1:9" ht="12.75">
      <c r="A8" s="82">
        <v>1</v>
      </c>
      <c r="B8" s="90" t="s">
        <v>24</v>
      </c>
      <c r="C8" s="149">
        <f>-C9-C8</f>
        <v>0</v>
      </c>
      <c r="D8" s="150">
        <v>0</v>
      </c>
      <c r="E8" s="151">
        <v>0</v>
      </c>
      <c r="F8" s="152">
        <v>0</v>
      </c>
      <c r="G8" s="146">
        <f aca="true" t="shared" si="0" ref="G8:G31">1/3*F8</f>
        <v>0</v>
      </c>
      <c r="H8" s="147">
        <v>0.5</v>
      </c>
      <c r="I8" s="147">
        <f>G8*H8</f>
        <v>0</v>
      </c>
    </row>
    <row r="9" spans="1:9" ht="12.75">
      <c r="A9" s="82">
        <v>2</v>
      </c>
      <c r="B9" s="90" t="s">
        <v>25</v>
      </c>
      <c r="C9" s="149">
        <v>0</v>
      </c>
      <c r="D9" s="150">
        <v>0</v>
      </c>
      <c r="E9" s="151">
        <v>0</v>
      </c>
      <c r="F9" s="152">
        <v>0</v>
      </c>
      <c r="G9" s="146">
        <f t="shared" si="0"/>
        <v>0</v>
      </c>
      <c r="H9" s="147">
        <v>0.5</v>
      </c>
      <c r="I9" s="147">
        <f aca="true" t="shared" si="1" ref="I9:I31">G9*H9</f>
        <v>0</v>
      </c>
    </row>
    <row r="10" spans="1:9" ht="12.75">
      <c r="A10" s="82">
        <v>3</v>
      </c>
      <c r="B10" s="90" t="s">
        <v>26</v>
      </c>
      <c r="C10" s="149">
        <v>0</v>
      </c>
      <c r="D10" s="150">
        <v>0</v>
      </c>
      <c r="E10" s="151">
        <v>0</v>
      </c>
      <c r="F10" s="152">
        <v>0</v>
      </c>
      <c r="G10" s="146">
        <f t="shared" si="0"/>
        <v>0</v>
      </c>
      <c r="H10" s="147">
        <v>0.5</v>
      </c>
      <c r="I10" s="147">
        <f t="shared" si="1"/>
        <v>0</v>
      </c>
    </row>
    <row r="11" spans="1:9" ht="12.75">
      <c r="A11" s="82">
        <v>4</v>
      </c>
      <c r="B11" s="90" t="s">
        <v>27</v>
      </c>
      <c r="C11" s="149">
        <v>0</v>
      </c>
      <c r="D11" s="150">
        <v>0</v>
      </c>
      <c r="E11" s="151">
        <v>0</v>
      </c>
      <c r="F11" s="152">
        <v>0</v>
      </c>
      <c r="G11" s="146">
        <f t="shared" si="0"/>
        <v>0</v>
      </c>
      <c r="H11" s="147">
        <v>0.5</v>
      </c>
      <c r="I11" s="147">
        <f t="shared" si="1"/>
        <v>0</v>
      </c>
    </row>
    <row r="12" spans="1:9" ht="25.5">
      <c r="A12" s="82">
        <v>5</v>
      </c>
      <c r="B12" s="90" t="s">
        <v>28</v>
      </c>
      <c r="C12" s="149">
        <v>0</v>
      </c>
      <c r="D12" s="150">
        <v>0</v>
      </c>
      <c r="E12" s="151">
        <v>0</v>
      </c>
      <c r="F12" s="152">
        <v>0</v>
      </c>
      <c r="G12" s="146">
        <f t="shared" si="0"/>
        <v>0</v>
      </c>
      <c r="H12" s="147">
        <v>0.5</v>
      </c>
      <c r="I12" s="147">
        <f t="shared" si="1"/>
        <v>0</v>
      </c>
    </row>
    <row r="13" spans="1:9" ht="12.75">
      <c r="A13" s="82">
        <v>6</v>
      </c>
      <c r="B13" s="90" t="s">
        <v>29</v>
      </c>
      <c r="C13" s="149">
        <v>0</v>
      </c>
      <c r="D13" s="150">
        <v>0</v>
      </c>
      <c r="E13" s="151">
        <v>0</v>
      </c>
      <c r="F13" s="152">
        <v>0</v>
      </c>
      <c r="G13" s="146">
        <f t="shared" si="0"/>
        <v>0</v>
      </c>
      <c r="H13" s="147">
        <v>0.5</v>
      </c>
      <c r="I13" s="147">
        <f t="shared" si="1"/>
        <v>0</v>
      </c>
    </row>
    <row r="14" spans="1:9" ht="12.75">
      <c r="A14" s="82">
        <v>7</v>
      </c>
      <c r="B14" s="90" t="s">
        <v>30</v>
      </c>
      <c r="C14" s="149">
        <v>0</v>
      </c>
      <c r="D14" s="150">
        <v>0</v>
      </c>
      <c r="E14" s="151">
        <v>0</v>
      </c>
      <c r="F14" s="152">
        <v>0</v>
      </c>
      <c r="G14" s="146">
        <f t="shared" si="0"/>
        <v>0</v>
      </c>
      <c r="H14" s="147">
        <v>0.5</v>
      </c>
      <c r="I14" s="147">
        <f t="shared" si="1"/>
        <v>0</v>
      </c>
    </row>
    <row r="15" spans="1:9" ht="12.75">
      <c r="A15" s="82">
        <v>8</v>
      </c>
      <c r="B15" s="90" t="s">
        <v>31</v>
      </c>
      <c r="C15" s="149">
        <v>0</v>
      </c>
      <c r="D15" s="150">
        <v>0</v>
      </c>
      <c r="E15" s="151">
        <v>0</v>
      </c>
      <c r="F15" s="152">
        <v>0</v>
      </c>
      <c r="G15" s="146">
        <f t="shared" si="0"/>
        <v>0</v>
      </c>
      <c r="H15" s="147">
        <v>0.5</v>
      </c>
      <c r="I15" s="147">
        <f t="shared" si="1"/>
        <v>0</v>
      </c>
    </row>
    <row r="16" spans="1:9" ht="12.75">
      <c r="A16" s="82">
        <v>9</v>
      </c>
      <c r="B16" s="90" t="s">
        <v>32</v>
      </c>
      <c r="C16" s="149">
        <v>0</v>
      </c>
      <c r="D16" s="150">
        <v>0</v>
      </c>
      <c r="E16" s="151">
        <v>0</v>
      </c>
      <c r="F16" s="152">
        <v>0</v>
      </c>
      <c r="G16" s="146">
        <f t="shared" si="0"/>
        <v>0</v>
      </c>
      <c r="H16" s="147">
        <v>0.5</v>
      </c>
      <c r="I16" s="147">
        <f t="shared" si="1"/>
        <v>0</v>
      </c>
    </row>
    <row r="17" spans="1:9" ht="25.5">
      <c r="A17" s="82">
        <v>10</v>
      </c>
      <c r="B17" s="90" t="s">
        <v>33</v>
      </c>
      <c r="C17" s="149">
        <v>0</v>
      </c>
      <c r="D17" s="150">
        <v>0</v>
      </c>
      <c r="E17" s="151">
        <v>0</v>
      </c>
      <c r="F17" s="152">
        <v>0</v>
      </c>
      <c r="G17" s="146">
        <f t="shared" si="0"/>
        <v>0</v>
      </c>
      <c r="H17" s="147">
        <v>0.5</v>
      </c>
      <c r="I17" s="147">
        <f t="shared" si="1"/>
        <v>0</v>
      </c>
    </row>
    <row r="18" spans="1:9" ht="12.75">
      <c r="A18" s="82">
        <v>11</v>
      </c>
      <c r="B18" s="90" t="s">
        <v>34</v>
      </c>
      <c r="C18" s="149">
        <v>0</v>
      </c>
      <c r="D18" s="150">
        <v>0</v>
      </c>
      <c r="E18" s="151">
        <v>0</v>
      </c>
      <c r="F18" s="152">
        <v>0</v>
      </c>
      <c r="G18" s="146">
        <f t="shared" si="0"/>
        <v>0</v>
      </c>
      <c r="H18" s="147">
        <v>0.5</v>
      </c>
      <c r="I18" s="147">
        <f t="shared" si="1"/>
        <v>0</v>
      </c>
    </row>
    <row r="19" spans="1:9" ht="12.75">
      <c r="A19" s="82">
        <v>12</v>
      </c>
      <c r="B19" s="90" t="s">
        <v>35</v>
      </c>
      <c r="C19" s="149">
        <v>0</v>
      </c>
      <c r="D19" s="150">
        <v>0</v>
      </c>
      <c r="E19" s="151">
        <v>0</v>
      </c>
      <c r="F19" s="152">
        <v>0</v>
      </c>
      <c r="G19" s="146">
        <f t="shared" si="0"/>
        <v>0</v>
      </c>
      <c r="H19" s="147">
        <v>0.5</v>
      </c>
      <c r="I19" s="147">
        <f t="shared" si="1"/>
        <v>0</v>
      </c>
    </row>
    <row r="20" spans="1:9" ht="12.75">
      <c r="A20" s="82">
        <v>13</v>
      </c>
      <c r="B20" s="22"/>
      <c r="C20" s="149"/>
      <c r="D20" s="150"/>
      <c r="E20" s="151"/>
      <c r="F20" s="152"/>
      <c r="G20" s="146">
        <f t="shared" si="0"/>
        <v>0</v>
      </c>
      <c r="H20" s="147">
        <v>0.5</v>
      </c>
      <c r="I20" s="147">
        <f t="shared" si="1"/>
        <v>0</v>
      </c>
    </row>
    <row r="21" spans="1:9" ht="12.75">
      <c r="A21" s="82">
        <v>14</v>
      </c>
      <c r="B21" s="22"/>
      <c r="C21" s="149"/>
      <c r="D21" s="150"/>
      <c r="E21" s="151"/>
      <c r="F21" s="152"/>
      <c r="G21" s="146">
        <f t="shared" si="0"/>
        <v>0</v>
      </c>
      <c r="H21" s="147">
        <v>0.5</v>
      </c>
      <c r="I21" s="147">
        <f t="shared" si="1"/>
        <v>0</v>
      </c>
    </row>
    <row r="22" spans="1:9" ht="12.75">
      <c r="A22" s="82">
        <v>15</v>
      </c>
      <c r="B22" s="22"/>
      <c r="C22" s="149"/>
      <c r="D22" s="150"/>
      <c r="E22" s="151"/>
      <c r="F22" s="152"/>
      <c r="G22" s="146">
        <f t="shared" si="0"/>
        <v>0</v>
      </c>
      <c r="H22" s="147">
        <v>0.5</v>
      </c>
      <c r="I22" s="147">
        <f t="shared" si="1"/>
        <v>0</v>
      </c>
    </row>
    <row r="23" spans="1:9" ht="12.75">
      <c r="A23" s="82">
        <v>16</v>
      </c>
      <c r="B23" s="22"/>
      <c r="C23" s="149"/>
      <c r="D23" s="150"/>
      <c r="E23" s="151"/>
      <c r="F23" s="152"/>
      <c r="G23" s="146">
        <f t="shared" si="0"/>
        <v>0</v>
      </c>
      <c r="H23" s="147">
        <v>0.5</v>
      </c>
      <c r="I23" s="147">
        <f t="shared" si="1"/>
        <v>0</v>
      </c>
    </row>
    <row r="24" spans="1:9" ht="12.75">
      <c r="A24" s="82">
        <v>17</v>
      </c>
      <c r="B24" s="22"/>
      <c r="C24" s="149"/>
      <c r="D24" s="150"/>
      <c r="E24" s="151"/>
      <c r="F24" s="152"/>
      <c r="G24" s="146">
        <f t="shared" si="0"/>
        <v>0</v>
      </c>
      <c r="H24" s="147">
        <v>0.5</v>
      </c>
      <c r="I24" s="147">
        <f t="shared" si="1"/>
        <v>0</v>
      </c>
    </row>
    <row r="25" spans="1:9" ht="12.75">
      <c r="A25" s="82">
        <v>18</v>
      </c>
      <c r="B25" s="22"/>
      <c r="C25" s="149"/>
      <c r="D25" s="150"/>
      <c r="E25" s="151"/>
      <c r="F25" s="152"/>
      <c r="G25" s="146">
        <f t="shared" si="0"/>
        <v>0</v>
      </c>
      <c r="H25" s="147">
        <v>0.5</v>
      </c>
      <c r="I25" s="147">
        <f t="shared" si="1"/>
        <v>0</v>
      </c>
    </row>
    <row r="26" spans="1:9" ht="12.75">
      <c r="A26" s="82">
        <v>19</v>
      </c>
      <c r="B26" s="22"/>
      <c r="C26" s="149"/>
      <c r="D26" s="150"/>
      <c r="E26" s="151"/>
      <c r="F26" s="152"/>
      <c r="G26" s="146">
        <f t="shared" si="0"/>
        <v>0</v>
      </c>
      <c r="H26" s="147">
        <v>0.5</v>
      </c>
      <c r="I26" s="147">
        <f t="shared" si="1"/>
        <v>0</v>
      </c>
    </row>
    <row r="27" spans="1:9" ht="12.75">
      <c r="A27" s="82">
        <v>20</v>
      </c>
      <c r="B27" s="22"/>
      <c r="C27" s="149"/>
      <c r="D27" s="150"/>
      <c r="E27" s="151"/>
      <c r="F27" s="152"/>
      <c r="G27" s="146">
        <f t="shared" si="0"/>
        <v>0</v>
      </c>
      <c r="H27" s="147">
        <v>0.5</v>
      </c>
      <c r="I27" s="147">
        <f t="shared" si="1"/>
        <v>0</v>
      </c>
    </row>
    <row r="28" spans="1:9" ht="12.75">
      <c r="A28" s="82">
        <v>21</v>
      </c>
      <c r="B28" s="22"/>
      <c r="C28" s="149"/>
      <c r="D28" s="150"/>
      <c r="E28" s="151"/>
      <c r="F28" s="152"/>
      <c r="G28" s="146">
        <f t="shared" si="0"/>
        <v>0</v>
      </c>
      <c r="H28" s="147">
        <v>0.5</v>
      </c>
      <c r="I28" s="147">
        <f t="shared" si="1"/>
        <v>0</v>
      </c>
    </row>
    <row r="29" spans="1:9" ht="12.75">
      <c r="A29" s="82">
        <v>22</v>
      </c>
      <c r="B29" s="22"/>
      <c r="C29" s="149"/>
      <c r="D29" s="150"/>
      <c r="E29" s="151"/>
      <c r="F29" s="152"/>
      <c r="G29" s="146">
        <f t="shared" si="0"/>
        <v>0</v>
      </c>
      <c r="H29" s="147">
        <v>0.5</v>
      </c>
      <c r="I29" s="147">
        <f t="shared" si="1"/>
        <v>0</v>
      </c>
    </row>
    <row r="30" spans="1:9" ht="12.75">
      <c r="A30" s="82">
        <v>23</v>
      </c>
      <c r="B30" s="22"/>
      <c r="C30" s="149"/>
      <c r="D30" s="150"/>
      <c r="E30" s="151"/>
      <c r="F30" s="152"/>
      <c r="G30" s="146">
        <f t="shared" si="0"/>
        <v>0</v>
      </c>
      <c r="H30" s="147">
        <v>0.5</v>
      </c>
      <c r="I30" s="147">
        <f t="shared" si="1"/>
        <v>0</v>
      </c>
    </row>
    <row r="31" spans="1:9" ht="12.75">
      <c r="A31" s="82">
        <v>24</v>
      </c>
      <c r="B31" s="22"/>
      <c r="C31" s="149"/>
      <c r="D31" s="150"/>
      <c r="E31" s="151"/>
      <c r="F31" s="152"/>
      <c r="G31" s="146">
        <f t="shared" si="0"/>
        <v>0</v>
      </c>
      <c r="H31" s="147">
        <v>0.5</v>
      </c>
      <c r="I31" s="147">
        <f t="shared" si="1"/>
        <v>0</v>
      </c>
    </row>
    <row r="32" spans="1:9" ht="12.75">
      <c r="A32" s="188" t="s">
        <v>108</v>
      </c>
      <c r="B32" s="188"/>
      <c r="C32" s="135" t="s">
        <v>41</v>
      </c>
      <c r="D32" s="135" t="s">
        <v>41</v>
      </c>
      <c r="E32" s="135" t="s">
        <v>41</v>
      </c>
      <c r="F32" s="135" t="s">
        <v>41</v>
      </c>
      <c r="G32" s="136">
        <f>SUM(G8:G31)</f>
        <v>0</v>
      </c>
      <c r="H32" s="137">
        <v>0.5</v>
      </c>
      <c r="I32" s="138" t="s">
        <v>41</v>
      </c>
    </row>
  </sheetData>
  <sheetProtection/>
  <mergeCells count="11">
    <mergeCell ref="G4:G6"/>
    <mergeCell ref="H4:H6"/>
    <mergeCell ref="I4:I5"/>
    <mergeCell ref="A32:B32"/>
    <mergeCell ref="B1:I1"/>
    <mergeCell ref="A4:A6"/>
    <mergeCell ref="B4:B6"/>
    <mergeCell ref="C4:C6"/>
    <mergeCell ref="D4:D6"/>
    <mergeCell ref="E4:E6"/>
    <mergeCell ref="F4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C1">
      <selection activeCell="C8" sqref="C8"/>
    </sheetView>
  </sheetViews>
  <sheetFormatPr defaultColWidth="9.00390625" defaultRowHeight="12.75"/>
  <cols>
    <col min="1" max="1" width="3.125" style="0" customWidth="1"/>
    <col min="2" max="2" width="40.00390625" style="0" customWidth="1"/>
    <col min="3" max="3" width="15.625" style="0" customWidth="1"/>
    <col min="4" max="4" width="12.625" style="0" customWidth="1"/>
    <col min="5" max="5" width="16.75390625" style="0" customWidth="1"/>
    <col min="6" max="6" width="11.75390625" style="0" customWidth="1"/>
    <col min="7" max="7" width="15.125" style="0" customWidth="1"/>
  </cols>
  <sheetData>
    <row r="1" spans="1:11" ht="55.5" customHeight="1">
      <c r="A1" s="49"/>
      <c r="B1" s="170" t="s">
        <v>250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4" t="s">
        <v>86</v>
      </c>
    </row>
    <row r="4" spans="1:11" ht="12.75">
      <c r="A4" s="176" t="s">
        <v>36</v>
      </c>
      <c r="B4" s="168" t="s">
        <v>129</v>
      </c>
      <c r="C4" s="168" t="s">
        <v>251</v>
      </c>
      <c r="D4" s="168" t="s">
        <v>252</v>
      </c>
      <c r="E4" s="168" t="s">
        <v>253</v>
      </c>
      <c r="F4" s="168" t="s">
        <v>254</v>
      </c>
      <c r="G4" s="168" t="s">
        <v>255</v>
      </c>
      <c r="H4" s="168" t="s">
        <v>233</v>
      </c>
      <c r="I4" s="168" t="s">
        <v>236</v>
      </c>
      <c r="J4" s="168" t="s">
        <v>38</v>
      </c>
      <c r="K4" s="171" t="s">
        <v>39</v>
      </c>
    </row>
    <row r="5" spans="1:11" ht="12.75">
      <c r="A5" s="176"/>
      <c r="B5" s="173"/>
      <c r="C5" s="173"/>
      <c r="D5" s="173"/>
      <c r="E5" s="173"/>
      <c r="F5" s="173"/>
      <c r="G5" s="173"/>
      <c r="H5" s="173"/>
      <c r="I5" s="173"/>
      <c r="J5" s="173"/>
      <c r="K5" s="172"/>
    </row>
    <row r="6" spans="1:11" ht="84.75" customHeight="1">
      <c r="A6" s="176"/>
      <c r="B6" s="169"/>
      <c r="C6" s="169"/>
      <c r="D6" s="169"/>
      <c r="E6" s="169"/>
      <c r="F6" s="169"/>
      <c r="G6" s="169"/>
      <c r="H6" s="169"/>
      <c r="I6" s="169"/>
      <c r="J6" s="169"/>
      <c r="K6" s="9" t="s">
        <v>58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0" t="s">
        <v>24</v>
      </c>
      <c r="C8" s="142">
        <v>1</v>
      </c>
      <c r="D8" s="143">
        <v>1</v>
      </c>
      <c r="E8" s="144">
        <v>1</v>
      </c>
      <c r="F8" s="144">
        <v>1</v>
      </c>
      <c r="G8" s="144">
        <v>1</v>
      </c>
      <c r="H8" s="145">
        <v>5</v>
      </c>
      <c r="I8" s="146">
        <f>1/5*H8</f>
        <v>1</v>
      </c>
      <c r="J8" s="147">
        <v>1.5</v>
      </c>
      <c r="K8" s="147">
        <f>I8*J8</f>
        <v>1.5</v>
      </c>
    </row>
    <row r="9" spans="1:11" ht="12.75">
      <c r="A9" s="82">
        <v>2</v>
      </c>
      <c r="B9" s="90" t="s">
        <v>25</v>
      </c>
      <c r="C9" s="142">
        <v>1</v>
      </c>
      <c r="D9" s="143">
        <v>1</v>
      </c>
      <c r="E9" s="144">
        <v>1</v>
      </c>
      <c r="F9" s="144">
        <v>1</v>
      </c>
      <c r="G9" s="144">
        <v>1</v>
      </c>
      <c r="H9" s="145">
        <v>5</v>
      </c>
      <c r="I9" s="146">
        <f aca="true" t="shared" si="0" ref="I9:I31">1/5*H9</f>
        <v>1</v>
      </c>
      <c r="J9" s="147">
        <f>J8</f>
        <v>1.5</v>
      </c>
      <c r="K9" s="147">
        <f aca="true" t="shared" si="1" ref="K9:K31">I9*J9</f>
        <v>1.5</v>
      </c>
    </row>
    <row r="10" spans="1:11" ht="12.75">
      <c r="A10" s="82">
        <v>3</v>
      </c>
      <c r="B10" s="90" t="s">
        <v>26</v>
      </c>
      <c r="C10" s="142">
        <v>1</v>
      </c>
      <c r="D10" s="143">
        <v>1</v>
      </c>
      <c r="E10" s="144">
        <v>1</v>
      </c>
      <c r="F10" s="144">
        <v>1</v>
      </c>
      <c r="G10" s="144">
        <v>1</v>
      </c>
      <c r="H10" s="145">
        <v>5</v>
      </c>
      <c r="I10" s="146">
        <f t="shared" si="0"/>
        <v>1</v>
      </c>
      <c r="J10" s="147">
        <f aca="true" t="shared" si="2" ref="J10:J31">J9</f>
        <v>1.5</v>
      </c>
      <c r="K10" s="147">
        <f t="shared" si="1"/>
        <v>1.5</v>
      </c>
    </row>
    <row r="11" spans="1:11" ht="12.75">
      <c r="A11" s="82">
        <v>4</v>
      </c>
      <c r="B11" s="90" t="s">
        <v>27</v>
      </c>
      <c r="C11" s="142">
        <v>1</v>
      </c>
      <c r="D11" s="143">
        <v>1</v>
      </c>
      <c r="E11" s="144">
        <v>1</v>
      </c>
      <c r="F11" s="144">
        <v>1</v>
      </c>
      <c r="G11" s="144">
        <v>1</v>
      </c>
      <c r="H11" s="145">
        <v>5</v>
      </c>
      <c r="I11" s="146">
        <f t="shared" si="0"/>
        <v>1</v>
      </c>
      <c r="J11" s="147">
        <f t="shared" si="2"/>
        <v>1.5</v>
      </c>
      <c r="K11" s="147">
        <f t="shared" si="1"/>
        <v>1.5</v>
      </c>
    </row>
    <row r="12" spans="1:11" ht="12.75">
      <c r="A12" s="82">
        <v>5</v>
      </c>
      <c r="B12" s="90" t="s">
        <v>28</v>
      </c>
      <c r="C12" s="142">
        <v>1</v>
      </c>
      <c r="D12" s="143">
        <v>1</v>
      </c>
      <c r="E12" s="144">
        <v>1</v>
      </c>
      <c r="F12" s="144">
        <v>1</v>
      </c>
      <c r="G12" s="144">
        <v>1</v>
      </c>
      <c r="H12" s="145">
        <v>5</v>
      </c>
      <c r="I12" s="146">
        <f t="shared" si="0"/>
        <v>1</v>
      </c>
      <c r="J12" s="147">
        <f t="shared" si="2"/>
        <v>1.5</v>
      </c>
      <c r="K12" s="147">
        <f t="shared" si="1"/>
        <v>1.5</v>
      </c>
    </row>
    <row r="13" spans="1:11" ht="12.75">
      <c r="A13" s="82">
        <v>6</v>
      </c>
      <c r="B13" s="90" t="s">
        <v>29</v>
      </c>
      <c r="C13" s="142">
        <v>1</v>
      </c>
      <c r="D13" s="143">
        <v>1</v>
      </c>
      <c r="E13" s="144">
        <v>1</v>
      </c>
      <c r="F13" s="144">
        <v>1</v>
      </c>
      <c r="G13" s="144">
        <v>1</v>
      </c>
      <c r="H13" s="145">
        <v>5</v>
      </c>
      <c r="I13" s="146">
        <f t="shared" si="0"/>
        <v>1</v>
      </c>
      <c r="J13" s="147">
        <f t="shared" si="2"/>
        <v>1.5</v>
      </c>
      <c r="K13" s="147">
        <f t="shared" si="1"/>
        <v>1.5</v>
      </c>
    </row>
    <row r="14" spans="1:11" ht="12.75">
      <c r="A14" s="82">
        <v>7</v>
      </c>
      <c r="B14" s="90" t="s">
        <v>30</v>
      </c>
      <c r="C14" s="142">
        <v>1</v>
      </c>
      <c r="D14" s="143">
        <v>1</v>
      </c>
      <c r="E14" s="144">
        <v>1</v>
      </c>
      <c r="F14" s="144">
        <v>1</v>
      </c>
      <c r="G14" s="144">
        <v>1</v>
      </c>
      <c r="H14" s="145">
        <v>5</v>
      </c>
      <c r="I14" s="146">
        <f t="shared" si="0"/>
        <v>1</v>
      </c>
      <c r="J14" s="147">
        <f t="shared" si="2"/>
        <v>1.5</v>
      </c>
      <c r="K14" s="147">
        <f t="shared" si="1"/>
        <v>1.5</v>
      </c>
    </row>
    <row r="15" spans="1:11" ht="12.75">
      <c r="A15" s="82">
        <v>8</v>
      </c>
      <c r="B15" s="90" t="s">
        <v>31</v>
      </c>
      <c r="C15" s="142">
        <v>1</v>
      </c>
      <c r="D15" s="143">
        <v>1</v>
      </c>
      <c r="E15" s="144">
        <v>1</v>
      </c>
      <c r="F15" s="144">
        <v>1</v>
      </c>
      <c r="G15" s="144">
        <v>1</v>
      </c>
      <c r="H15" s="145">
        <v>5</v>
      </c>
      <c r="I15" s="146">
        <f t="shared" si="0"/>
        <v>1</v>
      </c>
      <c r="J15" s="147">
        <f t="shared" si="2"/>
        <v>1.5</v>
      </c>
      <c r="K15" s="147">
        <f t="shared" si="1"/>
        <v>1.5</v>
      </c>
    </row>
    <row r="16" spans="1:11" ht="12.75">
      <c r="A16" s="82">
        <v>9</v>
      </c>
      <c r="B16" s="90" t="s">
        <v>32</v>
      </c>
      <c r="C16" s="142">
        <v>1</v>
      </c>
      <c r="D16" s="143">
        <v>1</v>
      </c>
      <c r="E16" s="144">
        <v>1</v>
      </c>
      <c r="F16" s="144">
        <v>1</v>
      </c>
      <c r="G16" s="144">
        <v>1</v>
      </c>
      <c r="H16" s="145">
        <v>5</v>
      </c>
      <c r="I16" s="146">
        <f t="shared" si="0"/>
        <v>1</v>
      </c>
      <c r="J16" s="147">
        <f t="shared" si="2"/>
        <v>1.5</v>
      </c>
      <c r="K16" s="147">
        <f t="shared" si="1"/>
        <v>1.5</v>
      </c>
    </row>
    <row r="17" spans="1:11" ht="12.75">
      <c r="A17" s="82">
        <v>10</v>
      </c>
      <c r="B17" s="90" t="s">
        <v>33</v>
      </c>
      <c r="C17" s="142">
        <v>1</v>
      </c>
      <c r="D17" s="143">
        <v>1</v>
      </c>
      <c r="E17" s="144">
        <v>1</v>
      </c>
      <c r="F17" s="144">
        <v>1</v>
      </c>
      <c r="G17" s="144">
        <v>1</v>
      </c>
      <c r="H17" s="145">
        <v>5</v>
      </c>
      <c r="I17" s="146">
        <f t="shared" si="0"/>
        <v>1</v>
      </c>
      <c r="J17" s="147">
        <f t="shared" si="2"/>
        <v>1.5</v>
      </c>
      <c r="K17" s="147">
        <f t="shared" si="1"/>
        <v>1.5</v>
      </c>
    </row>
    <row r="18" spans="1:11" ht="12.75">
      <c r="A18" s="82">
        <v>11</v>
      </c>
      <c r="B18" s="90" t="s">
        <v>34</v>
      </c>
      <c r="C18" s="142">
        <v>1</v>
      </c>
      <c r="D18" s="143">
        <v>1</v>
      </c>
      <c r="E18" s="144">
        <v>1</v>
      </c>
      <c r="F18" s="144">
        <v>1</v>
      </c>
      <c r="G18" s="144">
        <v>1</v>
      </c>
      <c r="H18" s="145">
        <v>5</v>
      </c>
      <c r="I18" s="146">
        <f t="shared" si="0"/>
        <v>1</v>
      </c>
      <c r="J18" s="147">
        <f t="shared" si="2"/>
        <v>1.5</v>
      </c>
      <c r="K18" s="147">
        <f t="shared" si="1"/>
        <v>1.5</v>
      </c>
    </row>
    <row r="19" spans="1:11" ht="12.75">
      <c r="A19" s="82">
        <v>12</v>
      </c>
      <c r="B19" s="90" t="s">
        <v>35</v>
      </c>
      <c r="C19" s="142">
        <v>1</v>
      </c>
      <c r="D19" s="143">
        <v>1</v>
      </c>
      <c r="E19" s="144">
        <v>1</v>
      </c>
      <c r="F19" s="144">
        <v>1</v>
      </c>
      <c r="G19" s="144">
        <v>1</v>
      </c>
      <c r="H19" s="145">
        <v>5</v>
      </c>
      <c r="I19" s="146">
        <f t="shared" si="0"/>
        <v>1</v>
      </c>
      <c r="J19" s="147">
        <f t="shared" si="2"/>
        <v>1.5</v>
      </c>
      <c r="K19" s="147">
        <f t="shared" si="1"/>
        <v>1.5</v>
      </c>
    </row>
    <row r="20" spans="1:11" ht="12.75">
      <c r="A20" s="82">
        <v>13</v>
      </c>
      <c r="B20" s="22"/>
      <c r="C20" s="142"/>
      <c r="D20" s="143"/>
      <c r="E20" s="143"/>
      <c r="F20" s="143"/>
      <c r="G20" s="143"/>
      <c r="H20" s="145"/>
      <c r="I20" s="146">
        <f t="shared" si="0"/>
        <v>0</v>
      </c>
      <c r="J20" s="147">
        <f t="shared" si="2"/>
        <v>1.5</v>
      </c>
      <c r="K20" s="147">
        <f t="shared" si="1"/>
        <v>0</v>
      </c>
    </row>
    <row r="21" spans="1:11" ht="12.75">
      <c r="A21" s="82">
        <v>14</v>
      </c>
      <c r="B21" s="22"/>
      <c r="C21" s="142"/>
      <c r="D21" s="143"/>
      <c r="E21" s="144"/>
      <c r="F21" s="144"/>
      <c r="G21" s="144"/>
      <c r="H21" s="145"/>
      <c r="I21" s="146">
        <f t="shared" si="0"/>
        <v>0</v>
      </c>
      <c r="J21" s="147">
        <f t="shared" si="2"/>
        <v>1.5</v>
      </c>
      <c r="K21" s="147">
        <f t="shared" si="1"/>
        <v>0</v>
      </c>
    </row>
    <row r="22" spans="1:11" ht="12.75">
      <c r="A22" s="82">
        <v>15</v>
      </c>
      <c r="B22" s="22"/>
      <c r="C22" s="142"/>
      <c r="D22" s="143"/>
      <c r="E22" s="144"/>
      <c r="F22" s="144"/>
      <c r="G22" s="144"/>
      <c r="H22" s="145"/>
      <c r="I22" s="146">
        <f t="shared" si="0"/>
        <v>0</v>
      </c>
      <c r="J22" s="147">
        <f t="shared" si="2"/>
        <v>1.5</v>
      </c>
      <c r="K22" s="147">
        <f t="shared" si="1"/>
        <v>0</v>
      </c>
    </row>
    <row r="23" spans="1:11" ht="12.75">
      <c r="A23" s="82">
        <v>16</v>
      </c>
      <c r="B23" s="22"/>
      <c r="C23" s="142"/>
      <c r="D23" s="143"/>
      <c r="E23" s="144"/>
      <c r="F23" s="144"/>
      <c r="G23" s="144"/>
      <c r="H23" s="145"/>
      <c r="I23" s="146">
        <f t="shared" si="0"/>
        <v>0</v>
      </c>
      <c r="J23" s="147">
        <f t="shared" si="2"/>
        <v>1.5</v>
      </c>
      <c r="K23" s="147">
        <f t="shared" si="1"/>
        <v>0</v>
      </c>
    </row>
    <row r="24" spans="1:11" ht="12.75">
      <c r="A24" s="82">
        <v>17</v>
      </c>
      <c r="B24" s="22"/>
      <c r="C24" s="142"/>
      <c r="D24" s="143"/>
      <c r="E24" s="144"/>
      <c r="F24" s="144"/>
      <c r="G24" s="144"/>
      <c r="H24" s="145"/>
      <c r="I24" s="146">
        <f t="shared" si="0"/>
        <v>0</v>
      </c>
      <c r="J24" s="147">
        <f t="shared" si="2"/>
        <v>1.5</v>
      </c>
      <c r="K24" s="147">
        <f t="shared" si="1"/>
        <v>0</v>
      </c>
    </row>
    <row r="25" spans="1:11" ht="12.75">
      <c r="A25" s="82">
        <v>18</v>
      </c>
      <c r="B25" s="22"/>
      <c r="C25" s="142"/>
      <c r="D25" s="143"/>
      <c r="E25" s="144"/>
      <c r="F25" s="144"/>
      <c r="G25" s="144"/>
      <c r="H25" s="145"/>
      <c r="I25" s="146">
        <f t="shared" si="0"/>
        <v>0</v>
      </c>
      <c r="J25" s="147">
        <f t="shared" si="2"/>
        <v>1.5</v>
      </c>
      <c r="K25" s="147">
        <f t="shared" si="1"/>
        <v>0</v>
      </c>
    </row>
    <row r="26" spans="1:11" ht="12.75">
      <c r="A26" s="82">
        <v>19</v>
      </c>
      <c r="B26" s="22"/>
      <c r="C26" s="142"/>
      <c r="D26" s="143"/>
      <c r="E26" s="144"/>
      <c r="F26" s="144"/>
      <c r="G26" s="144"/>
      <c r="H26" s="145"/>
      <c r="I26" s="146">
        <f t="shared" si="0"/>
        <v>0</v>
      </c>
      <c r="J26" s="147">
        <f t="shared" si="2"/>
        <v>1.5</v>
      </c>
      <c r="K26" s="147">
        <f t="shared" si="1"/>
        <v>0</v>
      </c>
    </row>
    <row r="27" spans="1:11" ht="12.75">
      <c r="A27" s="82">
        <v>20</v>
      </c>
      <c r="B27" s="22"/>
      <c r="C27" s="142"/>
      <c r="D27" s="143"/>
      <c r="E27" s="144"/>
      <c r="F27" s="144"/>
      <c r="G27" s="144"/>
      <c r="H27" s="145"/>
      <c r="I27" s="146">
        <f t="shared" si="0"/>
        <v>0</v>
      </c>
      <c r="J27" s="147">
        <f t="shared" si="2"/>
        <v>1.5</v>
      </c>
      <c r="K27" s="147">
        <f t="shared" si="1"/>
        <v>0</v>
      </c>
    </row>
    <row r="28" spans="1:11" ht="12.75">
      <c r="A28" s="82">
        <v>21</v>
      </c>
      <c r="B28" s="22"/>
      <c r="C28" s="142"/>
      <c r="D28" s="143"/>
      <c r="E28" s="144"/>
      <c r="F28" s="144"/>
      <c r="G28" s="144"/>
      <c r="H28" s="145"/>
      <c r="I28" s="146">
        <f t="shared" si="0"/>
        <v>0</v>
      </c>
      <c r="J28" s="147">
        <f t="shared" si="2"/>
        <v>1.5</v>
      </c>
      <c r="K28" s="147">
        <f t="shared" si="1"/>
        <v>0</v>
      </c>
    </row>
    <row r="29" spans="1:11" ht="12.75">
      <c r="A29" s="82">
        <v>22</v>
      </c>
      <c r="B29" s="22"/>
      <c r="C29" s="142"/>
      <c r="D29" s="143"/>
      <c r="E29" s="144"/>
      <c r="F29" s="144"/>
      <c r="G29" s="144"/>
      <c r="H29" s="145"/>
      <c r="I29" s="146">
        <f t="shared" si="0"/>
        <v>0</v>
      </c>
      <c r="J29" s="147">
        <f t="shared" si="2"/>
        <v>1.5</v>
      </c>
      <c r="K29" s="147">
        <f t="shared" si="1"/>
        <v>0</v>
      </c>
    </row>
    <row r="30" spans="1:11" ht="12.75">
      <c r="A30" s="82">
        <v>23</v>
      </c>
      <c r="B30" s="22"/>
      <c r="C30" s="142"/>
      <c r="D30" s="143"/>
      <c r="E30" s="144"/>
      <c r="F30" s="144"/>
      <c r="G30" s="144"/>
      <c r="H30" s="145"/>
      <c r="I30" s="146">
        <f t="shared" si="0"/>
        <v>0</v>
      </c>
      <c r="J30" s="147">
        <f t="shared" si="2"/>
        <v>1.5</v>
      </c>
      <c r="K30" s="147">
        <f t="shared" si="1"/>
        <v>0</v>
      </c>
    </row>
    <row r="31" spans="1:11" ht="12.75">
      <c r="A31" s="82">
        <v>24</v>
      </c>
      <c r="B31" s="22"/>
      <c r="C31" s="142"/>
      <c r="D31" s="143"/>
      <c r="E31" s="144"/>
      <c r="F31" s="144"/>
      <c r="G31" s="144"/>
      <c r="H31" s="145"/>
      <c r="I31" s="146">
        <f t="shared" si="0"/>
        <v>0</v>
      </c>
      <c r="J31" s="147">
        <f t="shared" si="2"/>
        <v>1.5</v>
      </c>
      <c r="K31" s="147">
        <f t="shared" si="1"/>
        <v>0</v>
      </c>
    </row>
    <row r="32" spans="1:11" ht="12.75">
      <c r="A32" s="188" t="s">
        <v>108</v>
      </c>
      <c r="B32" s="188"/>
      <c r="C32" s="135" t="s">
        <v>41</v>
      </c>
      <c r="D32" s="135" t="s">
        <v>41</v>
      </c>
      <c r="E32" s="135" t="s">
        <v>41</v>
      </c>
      <c r="F32" s="135" t="s">
        <v>41</v>
      </c>
      <c r="G32" s="135" t="s">
        <v>41</v>
      </c>
      <c r="H32" s="135" t="s">
        <v>41</v>
      </c>
      <c r="I32" s="136">
        <f>SUM(I8:I31)</f>
        <v>12</v>
      </c>
      <c r="J32" s="141" t="s">
        <v>41</v>
      </c>
      <c r="K32" s="138" t="s">
        <v>41</v>
      </c>
    </row>
  </sheetData>
  <sheetProtection/>
  <mergeCells count="13">
    <mergeCell ref="H4:H6"/>
    <mergeCell ref="I4:I6"/>
    <mergeCell ref="J4:J6"/>
    <mergeCell ref="K4:K5"/>
    <mergeCell ref="A32:B32"/>
    <mergeCell ref="B1:K1"/>
    <mergeCell ref="A4:A6"/>
    <mergeCell ref="B4:B6"/>
    <mergeCell ref="C4:C6"/>
    <mergeCell ref="D4:D6"/>
    <mergeCell ref="E4:E6"/>
    <mergeCell ref="F4:F6"/>
    <mergeCell ref="G4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D1">
      <selection activeCell="D8" sqref="D8"/>
    </sheetView>
  </sheetViews>
  <sheetFormatPr defaultColWidth="9.00390625" defaultRowHeight="12.75"/>
  <cols>
    <col min="1" max="1" width="4.875" style="0" customWidth="1"/>
    <col min="2" max="2" width="37.625" style="0" customWidth="1"/>
    <col min="3" max="3" width="23.00390625" style="0" customWidth="1"/>
    <col min="4" max="4" width="17.125" style="0" customWidth="1"/>
    <col min="5" max="5" width="24.25390625" style="0" customWidth="1"/>
    <col min="6" max="6" width="21.625" style="0" customWidth="1"/>
    <col min="7" max="7" width="15.875" style="0" customWidth="1"/>
    <col min="9" max="9" width="11.875" style="0" customWidth="1"/>
    <col min="10" max="10" width="13.625" style="0" customWidth="1"/>
    <col min="11" max="11" width="10.00390625" style="0" customWidth="1"/>
  </cols>
  <sheetData>
    <row r="1" spans="1:11" ht="40.5" customHeight="1">
      <c r="A1" s="49"/>
      <c r="B1" s="170" t="s">
        <v>237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4" t="s">
        <v>86</v>
      </c>
    </row>
    <row r="4" spans="1:11" ht="12.75" customHeight="1">
      <c r="A4" s="176" t="s">
        <v>36</v>
      </c>
      <c r="B4" s="168" t="s">
        <v>129</v>
      </c>
      <c r="C4" s="168" t="s">
        <v>264</v>
      </c>
      <c r="D4" s="168" t="s">
        <v>265</v>
      </c>
      <c r="E4" s="168" t="s">
        <v>266</v>
      </c>
      <c r="F4" s="168" t="s">
        <v>267</v>
      </c>
      <c r="G4" s="168" t="s">
        <v>268</v>
      </c>
      <c r="H4" s="168" t="s">
        <v>233</v>
      </c>
      <c r="I4" s="168" t="s">
        <v>236</v>
      </c>
      <c r="J4" s="168" t="s">
        <v>38</v>
      </c>
      <c r="K4" s="171" t="s">
        <v>39</v>
      </c>
    </row>
    <row r="5" spans="1:11" ht="12.75">
      <c r="A5" s="176"/>
      <c r="B5" s="173"/>
      <c r="C5" s="173"/>
      <c r="D5" s="173"/>
      <c r="E5" s="173"/>
      <c r="F5" s="173"/>
      <c r="G5" s="173"/>
      <c r="H5" s="173"/>
      <c r="I5" s="173"/>
      <c r="J5" s="173"/>
      <c r="K5" s="172"/>
    </row>
    <row r="6" spans="1:11" ht="93" customHeight="1">
      <c r="A6" s="176"/>
      <c r="B6" s="169"/>
      <c r="C6" s="169"/>
      <c r="D6" s="169"/>
      <c r="E6" s="169"/>
      <c r="F6" s="169"/>
      <c r="G6" s="169"/>
      <c r="H6" s="169"/>
      <c r="I6" s="169"/>
      <c r="J6" s="169"/>
      <c r="K6" s="9" t="s">
        <v>58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0" t="s">
        <v>24</v>
      </c>
      <c r="C8" s="153">
        <v>1</v>
      </c>
      <c r="D8" s="154">
        <v>1</v>
      </c>
      <c r="E8" s="144">
        <v>1</v>
      </c>
      <c r="F8" s="155">
        <v>1</v>
      </c>
      <c r="G8" s="155">
        <v>1</v>
      </c>
      <c r="H8" s="155">
        <v>5</v>
      </c>
      <c r="I8" s="146">
        <f>1/5*H8</f>
        <v>1</v>
      </c>
      <c r="J8" s="147">
        <v>1</v>
      </c>
      <c r="K8" s="147">
        <f>I8*J8</f>
        <v>1</v>
      </c>
    </row>
    <row r="9" spans="1:11" ht="12.75">
      <c r="A9" s="82">
        <v>2</v>
      </c>
      <c r="B9" s="90" t="s">
        <v>25</v>
      </c>
      <c r="C9" s="153">
        <v>1</v>
      </c>
      <c r="D9" s="154">
        <v>1</v>
      </c>
      <c r="E9" s="144">
        <v>1</v>
      </c>
      <c r="F9" s="155">
        <v>1</v>
      </c>
      <c r="G9" s="155">
        <v>1</v>
      </c>
      <c r="H9" s="155">
        <v>5</v>
      </c>
      <c r="I9" s="146">
        <f aca="true" t="shared" si="0" ref="I9:I31">1/5*H9</f>
        <v>1</v>
      </c>
      <c r="J9" s="147">
        <v>1</v>
      </c>
      <c r="K9" s="147">
        <f aca="true" t="shared" si="1" ref="K9:K31">I9*J9</f>
        <v>1</v>
      </c>
    </row>
    <row r="10" spans="1:11" ht="12.75">
      <c r="A10" s="82">
        <v>3</v>
      </c>
      <c r="B10" s="90" t="s">
        <v>26</v>
      </c>
      <c r="C10" s="153">
        <v>1</v>
      </c>
      <c r="D10" s="154">
        <v>1</v>
      </c>
      <c r="E10" s="144">
        <v>1</v>
      </c>
      <c r="F10" s="155">
        <v>1</v>
      </c>
      <c r="G10" s="155">
        <v>1</v>
      </c>
      <c r="H10" s="155">
        <v>5</v>
      </c>
      <c r="I10" s="146">
        <f t="shared" si="0"/>
        <v>1</v>
      </c>
      <c r="J10" s="147">
        <v>1</v>
      </c>
      <c r="K10" s="147">
        <f t="shared" si="1"/>
        <v>1</v>
      </c>
    </row>
    <row r="11" spans="1:11" ht="12.75">
      <c r="A11" s="82">
        <v>4</v>
      </c>
      <c r="B11" s="90" t="s">
        <v>27</v>
      </c>
      <c r="C11" s="153">
        <v>1</v>
      </c>
      <c r="D11" s="154">
        <v>1</v>
      </c>
      <c r="E11" s="144">
        <v>1</v>
      </c>
      <c r="F11" s="155">
        <v>1</v>
      </c>
      <c r="G11" s="155">
        <v>1</v>
      </c>
      <c r="H11" s="155">
        <v>5</v>
      </c>
      <c r="I11" s="146">
        <f t="shared" si="0"/>
        <v>1</v>
      </c>
      <c r="J11" s="147">
        <v>1</v>
      </c>
      <c r="K11" s="147">
        <f t="shared" si="1"/>
        <v>1</v>
      </c>
    </row>
    <row r="12" spans="1:11" ht="12.75">
      <c r="A12" s="82">
        <v>5</v>
      </c>
      <c r="B12" s="90" t="s">
        <v>28</v>
      </c>
      <c r="C12" s="153">
        <v>1</v>
      </c>
      <c r="D12" s="154">
        <v>1</v>
      </c>
      <c r="E12" s="144">
        <v>1</v>
      </c>
      <c r="F12" s="155">
        <v>1</v>
      </c>
      <c r="G12" s="155">
        <v>1</v>
      </c>
      <c r="H12" s="155">
        <v>5</v>
      </c>
      <c r="I12" s="146">
        <f t="shared" si="0"/>
        <v>1</v>
      </c>
      <c r="J12" s="147">
        <v>1</v>
      </c>
      <c r="K12" s="147">
        <f t="shared" si="1"/>
        <v>1</v>
      </c>
    </row>
    <row r="13" spans="1:11" ht="12.75">
      <c r="A13" s="82">
        <v>6</v>
      </c>
      <c r="B13" s="90" t="s">
        <v>29</v>
      </c>
      <c r="C13" s="153">
        <v>1</v>
      </c>
      <c r="D13" s="154">
        <v>1</v>
      </c>
      <c r="E13" s="144">
        <v>1</v>
      </c>
      <c r="F13" s="155">
        <v>1</v>
      </c>
      <c r="G13" s="155">
        <v>1</v>
      </c>
      <c r="H13" s="155">
        <v>5</v>
      </c>
      <c r="I13" s="146">
        <f t="shared" si="0"/>
        <v>1</v>
      </c>
      <c r="J13" s="147">
        <v>1</v>
      </c>
      <c r="K13" s="147">
        <f t="shared" si="1"/>
        <v>1</v>
      </c>
    </row>
    <row r="14" spans="1:11" ht="12.75">
      <c r="A14" s="82">
        <v>7</v>
      </c>
      <c r="B14" s="90" t="s">
        <v>30</v>
      </c>
      <c r="C14" s="153">
        <v>1</v>
      </c>
      <c r="D14" s="154">
        <v>1</v>
      </c>
      <c r="E14" s="144">
        <v>1</v>
      </c>
      <c r="F14" s="155">
        <v>1</v>
      </c>
      <c r="G14" s="155">
        <v>1</v>
      </c>
      <c r="H14" s="155">
        <v>5</v>
      </c>
      <c r="I14" s="146">
        <f t="shared" si="0"/>
        <v>1</v>
      </c>
      <c r="J14" s="147">
        <v>1</v>
      </c>
      <c r="K14" s="147">
        <f t="shared" si="1"/>
        <v>1</v>
      </c>
    </row>
    <row r="15" spans="1:11" ht="12.75">
      <c r="A15" s="82">
        <v>8</v>
      </c>
      <c r="B15" s="90" t="s">
        <v>31</v>
      </c>
      <c r="C15" s="153">
        <v>1</v>
      </c>
      <c r="D15" s="154">
        <v>1</v>
      </c>
      <c r="E15" s="144">
        <v>1</v>
      </c>
      <c r="F15" s="155">
        <v>1</v>
      </c>
      <c r="G15" s="155">
        <v>1</v>
      </c>
      <c r="H15" s="155">
        <v>5</v>
      </c>
      <c r="I15" s="146">
        <f t="shared" si="0"/>
        <v>1</v>
      </c>
      <c r="J15" s="147">
        <v>1</v>
      </c>
      <c r="K15" s="147">
        <f t="shared" si="1"/>
        <v>1</v>
      </c>
    </row>
    <row r="16" spans="1:11" ht="12.75">
      <c r="A16" s="82">
        <v>9</v>
      </c>
      <c r="B16" s="90" t="s">
        <v>32</v>
      </c>
      <c r="C16" s="153">
        <v>1</v>
      </c>
      <c r="D16" s="154">
        <v>1</v>
      </c>
      <c r="E16" s="144">
        <v>1</v>
      </c>
      <c r="F16" s="155">
        <v>1</v>
      </c>
      <c r="G16" s="155">
        <v>1</v>
      </c>
      <c r="H16" s="155">
        <v>5</v>
      </c>
      <c r="I16" s="146">
        <f t="shared" si="0"/>
        <v>1</v>
      </c>
      <c r="J16" s="147">
        <v>1</v>
      </c>
      <c r="K16" s="147">
        <f t="shared" si="1"/>
        <v>1</v>
      </c>
    </row>
    <row r="17" spans="1:11" ht="25.5">
      <c r="A17" s="82">
        <v>10</v>
      </c>
      <c r="B17" s="90" t="s">
        <v>33</v>
      </c>
      <c r="C17" s="153">
        <v>1</v>
      </c>
      <c r="D17" s="154">
        <v>1</v>
      </c>
      <c r="E17" s="144">
        <v>1</v>
      </c>
      <c r="F17" s="155">
        <v>1</v>
      </c>
      <c r="G17" s="155">
        <v>1</v>
      </c>
      <c r="H17" s="155">
        <v>5</v>
      </c>
      <c r="I17" s="146">
        <f t="shared" si="0"/>
        <v>1</v>
      </c>
      <c r="J17" s="147">
        <v>1</v>
      </c>
      <c r="K17" s="147">
        <f t="shared" si="1"/>
        <v>1</v>
      </c>
    </row>
    <row r="18" spans="1:11" ht="12.75">
      <c r="A18" s="82">
        <v>11</v>
      </c>
      <c r="B18" s="90" t="s">
        <v>34</v>
      </c>
      <c r="C18" s="153">
        <v>1</v>
      </c>
      <c r="D18" s="154">
        <v>1</v>
      </c>
      <c r="E18" s="144">
        <v>1</v>
      </c>
      <c r="F18" s="155">
        <v>1</v>
      </c>
      <c r="G18" s="155">
        <v>1</v>
      </c>
      <c r="H18" s="155">
        <v>5</v>
      </c>
      <c r="I18" s="146">
        <f t="shared" si="0"/>
        <v>1</v>
      </c>
      <c r="J18" s="147">
        <v>1</v>
      </c>
      <c r="K18" s="147">
        <f t="shared" si="1"/>
        <v>1</v>
      </c>
    </row>
    <row r="19" spans="1:11" ht="12.75">
      <c r="A19" s="82">
        <v>12</v>
      </c>
      <c r="B19" s="90" t="s">
        <v>35</v>
      </c>
      <c r="C19" s="153">
        <v>1</v>
      </c>
      <c r="D19" s="154">
        <v>1</v>
      </c>
      <c r="E19" s="144">
        <v>1</v>
      </c>
      <c r="F19" s="155">
        <v>1</v>
      </c>
      <c r="G19" s="155">
        <v>1</v>
      </c>
      <c r="H19" s="155">
        <v>5</v>
      </c>
      <c r="I19" s="146">
        <f t="shared" si="0"/>
        <v>1</v>
      </c>
      <c r="J19" s="147">
        <v>1</v>
      </c>
      <c r="K19" s="147">
        <f t="shared" si="1"/>
        <v>1</v>
      </c>
    </row>
    <row r="20" spans="1:11" ht="12.75">
      <c r="A20" s="82">
        <v>13</v>
      </c>
      <c r="B20" s="22"/>
      <c r="C20" s="153"/>
      <c r="D20" s="154"/>
      <c r="E20" s="144"/>
      <c r="F20" s="155"/>
      <c r="G20" s="155"/>
      <c r="H20" s="155"/>
      <c r="I20" s="146">
        <f t="shared" si="0"/>
        <v>0</v>
      </c>
      <c r="J20" s="147">
        <v>1</v>
      </c>
      <c r="K20" s="147">
        <f t="shared" si="1"/>
        <v>0</v>
      </c>
    </row>
    <row r="21" spans="1:11" ht="12.75">
      <c r="A21" s="82">
        <v>14</v>
      </c>
      <c r="B21" s="22"/>
      <c r="C21" s="153"/>
      <c r="D21" s="154"/>
      <c r="E21" s="144"/>
      <c r="F21" s="155"/>
      <c r="G21" s="155"/>
      <c r="H21" s="155"/>
      <c r="I21" s="146">
        <f t="shared" si="0"/>
        <v>0</v>
      </c>
      <c r="J21" s="147">
        <v>1</v>
      </c>
      <c r="K21" s="147">
        <f t="shared" si="1"/>
        <v>0</v>
      </c>
    </row>
    <row r="22" spans="1:11" ht="12.75">
      <c r="A22" s="82">
        <v>15</v>
      </c>
      <c r="B22" s="22"/>
      <c r="C22" s="153"/>
      <c r="D22" s="154"/>
      <c r="E22" s="144"/>
      <c r="F22" s="155"/>
      <c r="G22" s="155"/>
      <c r="H22" s="155"/>
      <c r="I22" s="146">
        <f t="shared" si="0"/>
        <v>0</v>
      </c>
      <c r="J22" s="147">
        <v>1</v>
      </c>
      <c r="K22" s="147">
        <f t="shared" si="1"/>
        <v>0</v>
      </c>
    </row>
    <row r="23" spans="1:11" ht="12.75">
      <c r="A23" s="82">
        <v>16</v>
      </c>
      <c r="B23" s="22"/>
      <c r="C23" s="153"/>
      <c r="D23" s="154"/>
      <c r="E23" s="144"/>
      <c r="F23" s="155"/>
      <c r="G23" s="155"/>
      <c r="H23" s="155"/>
      <c r="I23" s="146">
        <f t="shared" si="0"/>
        <v>0</v>
      </c>
      <c r="J23" s="147">
        <v>1</v>
      </c>
      <c r="K23" s="147">
        <f t="shared" si="1"/>
        <v>0</v>
      </c>
    </row>
    <row r="24" spans="1:11" ht="12.75">
      <c r="A24" s="82">
        <v>17</v>
      </c>
      <c r="B24" s="22"/>
      <c r="C24" s="153"/>
      <c r="D24" s="154"/>
      <c r="E24" s="144"/>
      <c r="F24" s="155"/>
      <c r="G24" s="155"/>
      <c r="H24" s="155"/>
      <c r="I24" s="146">
        <f t="shared" si="0"/>
        <v>0</v>
      </c>
      <c r="J24" s="147">
        <v>1</v>
      </c>
      <c r="K24" s="147">
        <f t="shared" si="1"/>
        <v>0</v>
      </c>
    </row>
    <row r="25" spans="1:11" ht="12.75">
      <c r="A25" s="82">
        <v>18</v>
      </c>
      <c r="B25" s="22"/>
      <c r="C25" s="153"/>
      <c r="D25" s="154"/>
      <c r="E25" s="144"/>
      <c r="F25" s="155"/>
      <c r="G25" s="155"/>
      <c r="H25" s="155"/>
      <c r="I25" s="146">
        <f t="shared" si="0"/>
        <v>0</v>
      </c>
      <c r="J25" s="147">
        <v>1</v>
      </c>
      <c r="K25" s="147">
        <f t="shared" si="1"/>
        <v>0</v>
      </c>
    </row>
    <row r="26" spans="1:11" ht="12.75">
      <c r="A26" s="82">
        <v>19</v>
      </c>
      <c r="B26" s="22"/>
      <c r="C26" s="153"/>
      <c r="D26" s="154"/>
      <c r="E26" s="144"/>
      <c r="F26" s="155"/>
      <c r="G26" s="155"/>
      <c r="H26" s="155"/>
      <c r="I26" s="146">
        <f t="shared" si="0"/>
        <v>0</v>
      </c>
      <c r="J26" s="147">
        <v>1</v>
      </c>
      <c r="K26" s="147">
        <f t="shared" si="1"/>
        <v>0</v>
      </c>
    </row>
    <row r="27" spans="1:11" ht="12.75">
      <c r="A27" s="82">
        <v>20</v>
      </c>
      <c r="B27" s="22"/>
      <c r="C27" s="153"/>
      <c r="D27" s="154"/>
      <c r="E27" s="144"/>
      <c r="F27" s="155"/>
      <c r="G27" s="155"/>
      <c r="H27" s="155"/>
      <c r="I27" s="146">
        <f t="shared" si="0"/>
        <v>0</v>
      </c>
      <c r="J27" s="147">
        <v>1</v>
      </c>
      <c r="K27" s="147">
        <f t="shared" si="1"/>
        <v>0</v>
      </c>
    </row>
    <row r="28" spans="1:11" ht="12.75">
      <c r="A28" s="82">
        <v>21</v>
      </c>
      <c r="B28" s="22"/>
      <c r="C28" s="153"/>
      <c r="D28" s="154"/>
      <c r="E28" s="144"/>
      <c r="F28" s="155"/>
      <c r="G28" s="155"/>
      <c r="H28" s="155"/>
      <c r="I28" s="146">
        <f t="shared" si="0"/>
        <v>0</v>
      </c>
      <c r="J28" s="147">
        <v>1</v>
      </c>
      <c r="K28" s="147">
        <f t="shared" si="1"/>
        <v>0</v>
      </c>
    </row>
    <row r="29" spans="1:11" ht="12.75">
      <c r="A29" s="82">
        <v>22</v>
      </c>
      <c r="B29" s="22"/>
      <c r="C29" s="153"/>
      <c r="D29" s="154"/>
      <c r="E29" s="144"/>
      <c r="F29" s="155"/>
      <c r="G29" s="155"/>
      <c r="H29" s="155"/>
      <c r="I29" s="146">
        <f t="shared" si="0"/>
        <v>0</v>
      </c>
      <c r="J29" s="147">
        <v>1</v>
      </c>
      <c r="K29" s="147">
        <f t="shared" si="1"/>
        <v>0</v>
      </c>
    </row>
    <row r="30" spans="1:11" ht="12.75">
      <c r="A30" s="82">
        <v>23</v>
      </c>
      <c r="B30" s="22"/>
      <c r="C30" s="153"/>
      <c r="D30" s="154"/>
      <c r="E30" s="144"/>
      <c r="F30" s="155"/>
      <c r="G30" s="155"/>
      <c r="H30" s="155"/>
      <c r="I30" s="146">
        <f t="shared" si="0"/>
        <v>0</v>
      </c>
      <c r="J30" s="147">
        <v>1</v>
      </c>
      <c r="K30" s="147">
        <f t="shared" si="1"/>
        <v>0</v>
      </c>
    </row>
    <row r="31" spans="1:11" ht="12.75">
      <c r="A31" s="82">
        <v>24</v>
      </c>
      <c r="B31" s="22"/>
      <c r="C31" s="153"/>
      <c r="D31" s="154"/>
      <c r="E31" s="144"/>
      <c r="F31" s="155"/>
      <c r="G31" s="155"/>
      <c r="H31" s="155"/>
      <c r="I31" s="146">
        <f t="shared" si="0"/>
        <v>0</v>
      </c>
      <c r="J31" s="147">
        <v>1</v>
      </c>
      <c r="K31" s="147">
        <f t="shared" si="1"/>
        <v>0</v>
      </c>
    </row>
    <row r="32" spans="1:11" ht="12.75">
      <c r="A32" s="188" t="s">
        <v>108</v>
      </c>
      <c r="B32" s="188"/>
      <c r="C32" s="135" t="s">
        <v>41</v>
      </c>
      <c r="D32" s="135" t="s">
        <v>41</v>
      </c>
      <c r="E32" s="135" t="s">
        <v>41</v>
      </c>
      <c r="F32" s="135" t="s">
        <v>41</v>
      </c>
      <c r="G32" s="135"/>
      <c r="H32" s="135"/>
      <c r="I32" s="136">
        <f>SUM(I8:I31)</f>
        <v>12</v>
      </c>
      <c r="J32" s="137">
        <v>1</v>
      </c>
      <c r="K32" s="138" t="s">
        <v>41</v>
      </c>
    </row>
    <row r="33" spans="1:11" ht="12.75">
      <c r="A33" s="139"/>
      <c r="B33" s="140"/>
      <c r="C33" s="140"/>
      <c r="D33" s="15"/>
      <c r="E33" s="15"/>
      <c r="F33" s="18"/>
      <c r="G33" s="18"/>
      <c r="H33" s="18"/>
      <c r="I33" s="15"/>
      <c r="J33" s="17"/>
      <c r="K33" s="17"/>
    </row>
  </sheetData>
  <sheetProtection/>
  <mergeCells count="13">
    <mergeCell ref="H4:H6"/>
    <mergeCell ref="I4:I6"/>
    <mergeCell ref="J4:J6"/>
    <mergeCell ref="K4:K5"/>
    <mergeCell ref="A32:B32"/>
    <mergeCell ref="B1:K1"/>
    <mergeCell ref="A4:A6"/>
    <mergeCell ref="B4:B6"/>
    <mergeCell ref="C4:C6"/>
    <mergeCell ref="D4:D6"/>
    <mergeCell ref="E4:E6"/>
    <mergeCell ref="F4:F6"/>
    <mergeCell ref="G4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3">
      <selection activeCell="F18" sqref="F18"/>
    </sheetView>
  </sheetViews>
  <sheetFormatPr defaultColWidth="9.00390625" defaultRowHeight="12.75"/>
  <cols>
    <col min="1" max="1" width="4.25390625" style="0" customWidth="1"/>
    <col min="2" max="2" width="37.25390625" style="0" customWidth="1"/>
    <col min="3" max="3" width="24.00390625" style="0" customWidth="1"/>
    <col min="4" max="4" width="24.875" style="0" customWidth="1"/>
    <col min="5" max="6" width="16.00390625" style="0" customWidth="1"/>
    <col min="7" max="7" width="24.375" style="0" customWidth="1"/>
    <col min="10" max="10" width="11.125" style="0" customWidth="1"/>
    <col min="11" max="11" width="11.75390625" style="0" customWidth="1"/>
  </cols>
  <sheetData>
    <row r="1" spans="1:11" ht="36.75" customHeight="1">
      <c r="A1" s="49"/>
      <c r="B1" s="170" t="s">
        <v>238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4" t="s">
        <v>86</v>
      </c>
    </row>
    <row r="4" spans="1:11" ht="12.75" customHeight="1">
      <c r="A4" s="176" t="s">
        <v>36</v>
      </c>
      <c r="B4" s="168" t="s">
        <v>129</v>
      </c>
      <c r="C4" s="168" t="s">
        <v>269</v>
      </c>
      <c r="D4" s="168" t="s">
        <v>270</v>
      </c>
      <c r="E4" s="168" t="s">
        <v>271</v>
      </c>
      <c r="F4" s="168" t="s">
        <v>272</v>
      </c>
      <c r="G4" s="168" t="s">
        <v>298</v>
      </c>
      <c r="H4" s="168" t="s">
        <v>233</v>
      </c>
      <c r="I4" s="168" t="s">
        <v>236</v>
      </c>
      <c r="J4" s="168" t="s">
        <v>38</v>
      </c>
      <c r="K4" s="171" t="s">
        <v>39</v>
      </c>
    </row>
    <row r="5" spans="1:11" ht="12.75">
      <c r="A5" s="176"/>
      <c r="B5" s="173"/>
      <c r="C5" s="173"/>
      <c r="D5" s="173"/>
      <c r="E5" s="173"/>
      <c r="F5" s="173"/>
      <c r="G5" s="173"/>
      <c r="H5" s="173"/>
      <c r="I5" s="173"/>
      <c r="J5" s="173"/>
      <c r="K5" s="172"/>
    </row>
    <row r="6" spans="1:11" ht="87" customHeight="1">
      <c r="A6" s="176"/>
      <c r="B6" s="169"/>
      <c r="C6" s="169"/>
      <c r="D6" s="169"/>
      <c r="E6" s="169"/>
      <c r="F6" s="169"/>
      <c r="G6" s="169"/>
      <c r="H6" s="169"/>
      <c r="I6" s="169"/>
      <c r="J6" s="169"/>
      <c r="K6" s="9" t="s">
        <v>58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0" t="s">
        <v>24</v>
      </c>
      <c r="C8" s="153">
        <v>1</v>
      </c>
      <c r="D8" s="154">
        <v>1</v>
      </c>
      <c r="E8" s="144">
        <v>1</v>
      </c>
      <c r="F8" s="155">
        <v>1</v>
      </c>
      <c r="G8" s="155">
        <v>1</v>
      </c>
      <c r="H8" s="155">
        <v>5</v>
      </c>
      <c r="I8" s="146">
        <f>1/5*H8</f>
        <v>1</v>
      </c>
      <c r="J8" s="147">
        <v>1.5</v>
      </c>
      <c r="K8" s="147">
        <f>I8*J8</f>
        <v>1.5</v>
      </c>
    </row>
    <row r="9" spans="1:11" ht="12.75">
      <c r="A9" s="82">
        <v>2</v>
      </c>
      <c r="B9" s="90" t="s">
        <v>25</v>
      </c>
      <c r="C9" s="153">
        <v>1</v>
      </c>
      <c r="D9" s="154">
        <v>1</v>
      </c>
      <c r="E9" s="144">
        <v>1</v>
      </c>
      <c r="F9" s="155">
        <v>1</v>
      </c>
      <c r="G9" s="155">
        <v>1</v>
      </c>
      <c r="H9" s="155">
        <v>5</v>
      </c>
      <c r="I9" s="146">
        <f aca="true" t="shared" si="0" ref="I9:I31">1/5*H9</f>
        <v>1</v>
      </c>
      <c r="J9" s="147">
        <f>J8</f>
        <v>1.5</v>
      </c>
      <c r="K9" s="147">
        <f aca="true" t="shared" si="1" ref="K9:K31">I9*J9</f>
        <v>1.5</v>
      </c>
    </row>
    <row r="10" spans="1:11" ht="12.75">
      <c r="A10" s="82">
        <v>3</v>
      </c>
      <c r="B10" s="90" t="s">
        <v>26</v>
      </c>
      <c r="C10" s="153">
        <v>1</v>
      </c>
      <c r="D10" s="154">
        <v>1</v>
      </c>
      <c r="E10" s="144">
        <v>1</v>
      </c>
      <c r="F10" s="155">
        <v>1</v>
      </c>
      <c r="G10" s="155">
        <v>1</v>
      </c>
      <c r="H10" s="155">
        <v>5</v>
      </c>
      <c r="I10" s="146">
        <f t="shared" si="0"/>
        <v>1</v>
      </c>
      <c r="J10" s="147">
        <f aca="true" t="shared" si="2" ref="J10:J31">J9</f>
        <v>1.5</v>
      </c>
      <c r="K10" s="147">
        <f t="shared" si="1"/>
        <v>1.5</v>
      </c>
    </row>
    <row r="11" spans="1:11" ht="12.75">
      <c r="A11" s="82">
        <v>4</v>
      </c>
      <c r="B11" s="90" t="s">
        <v>27</v>
      </c>
      <c r="C11" s="153">
        <v>1</v>
      </c>
      <c r="D11" s="154">
        <v>1</v>
      </c>
      <c r="E11" s="144">
        <v>1</v>
      </c>
      <c r="F11" s="155">
        <v>1</v>
      </c>
      <c r="G11" s="155">
        <v>1</v>
      </c>
      <c r="H11" s="155">
        <v>5</v>
      </c>
      <c r="I11" s="146">
        <f t="shared" si="0"/>
        <v>1</v>
      </c>
      <c r="J11" s="147">
        <f t="shared" si="2"/>
        <v>1.5</v>
      </c>
      <c r="K11" s="147">
        <f t="shared" si="1"/>
        <v>1.5</v>
      </c>
    </row>
    <row r="12" spans="1:11" ht="12.75">
      <c r="A12" s="82">
        <v>5</v>
      </c>
      <c r="B12" s="90" t="s">
        <v>28</v>
      </c>
      <c r="C12" s="153">
        <v>1</v>
      </c>
      <c r="D12" s="154">
        <v>1</v>
      </c>
      <c r="E12" s="144">
        <v>1</v>
      </c>
      <c r="F12" s="155">
        <v>1</v>
      </c>
      <c r="G12" s="155">
        <v>1</v>
      </c>
      <c r="H12" s="155">
        <v>5</v>
      </c>
      <c r="I12" s="146">
        <f t="shared" si="0"/>
        <v>1</v>
      </c>
      <c r="J12" s="147">
        <f t="shared" si="2"/>
        <v>1.5</v>
      </c>
      <c r="K12" s="147">
        <f t="shared" si="1"/>
        <v>1.5</v>
      </c>
    </row>
    <row r="13" spans="1:11" ht="12.75">
      <c r="A13" s="82">
        <v>6</v>
      </c>
      <c r="B13" s="90" t="s">
        <v>29</v>
      </c>
      <c r="C13" s="153">
        <v>1</v>
      </c>
      <c r="D13" s="154">
        <v>1</v>
      </c>
      <c r="E13" s="144">
        <v>1</v>
      </c>
      <c r="F13" s="155">
        <v>1</v>
      </c>
      <c r="G13" s="155">
        <v>1</v>
      </c>
      <c r="H13" s="155">
        <v>5</v>
      </c>
      <c r="I13" s="146">
        <f t="shared" si="0"/>
        <v>1</v>
      </c>
      <c r="J13" s="147">
        <f t="shared" si="2"/>
        <v>1.5</v>
      </c>
      <c r="K13" s="147">
        <f t="shared" si="1"/>
        <v>1.5</v>
      </c>
    </row>
    <row r="14" spans="1:11" ht="12.75">
      <c r="A14" s="82">
        <v>7</v>
      </c>
      <c r="B14" s="90" t="s">
        <v>30</v>
      </c>
      <c r="C14" s="153">
        <v>1</v>
      </c>
      <c r="D14" s="154">
        <v>1</v>
      </c>
      <c r="E14" s="144">
        <v>1</v>
      </c>
      <c r="F14" s="155">
        <v>1</v>
      </c>
      <c r="G14" s="155">
        <v>1</v>
      </c>
      <c r="H14" s="155">
        <v>5</v>
      </c>
      <c r="I14" s="146">
        <f t="shared" si="0"/>
        <v>1</v>
      </c>
      <c r="J14" s="147">
        <f t="shared" si="2"/>
        <v>1.5</v>
      </c>
      <c r="K14" s="147">
        <f t="shared" si="1"/>
        <v>1.5</v>
      </c>
    </row>
    <row r="15" spans="1:11" ht="12.75">
      <c r="A15" s="82">
        <v>8</v>
      </c>
      <c r="B15" s="90" t="s">
        <v>31</v>
      </c>
      <c r="C15" s="153">
        <v>1</v>
      </c>
      <c r="D15" s="154">
        <v>1</v>
      </c>
      <c r="E15" s="144">
        <v>1</v>
      </c>
      <c r="F15" s="155">
        <v>1</v>
      </c>
      <c r="G15" s="155">
        <v>1</v>
      </c>
      <c r="H15" s="155">
        <v>5</v>
      </c>
      <c r="I15" s="146">
        <f t="shared" si="0"/>
        <v>1</v>
      </c>
      <c r="J15" s="147">
        <f t="shared" si="2"/>
        <v>1.5</v>
      </c>
      <c r="K15" s="147">
        <f t="shared" si="1"/>
        <v>1.5</v>
      </c>
    </row>
    <row r="16" spans="1:11" ht="12.75">
      <c r="A16" s="82">
        <v>9</v>
      </c>
      <c r="B16" s="90" t="s">
        <v>32</v>
      </c>
      <c r="C16" s="153">
        <v>1</v>
      </c>
      <c r="D16" s="154">
        <v>1</v>
      </c>
      <c r="E16" s="144">
        <v>1</v>
      </c>
      <c r="F16" s="155">
        <v>1</v>
      </c>
      <c r="G16" s="155">
        <v>1</v>
      </c>
      <c r="H16" s="155">
        <v>5</v>
      </c>
      <c r="I16" s="146">
        <f t="shared" si="0"/>
        <v>1</v>
      </c>
      <c r="J16" s="147">
        <f t="shared" si="2"/>
        <v>1.5</v>
      </c>
      <c r="K16" s="147">
        <f t="shared" si="1"/>
        <v>1.5</v>
      </c>
    </row>
    <row r="17" spans="1:11" ht="25.5">
      <c r="A17" s="82">
        <v>10</v>
      </c>
      <c r="B17" s="90" t="s">
        <v>33</v>
      </c>
      <c r="C17" s="153">
        <v>1</v>
      </c>
      <c r="D17" s="154">
        <v>1</v>
      </c>
      <c r="E17" s="144">
        <v>1</v>
      </c>
      <c r="F17" s="155">
        <v>1</v>
      </c>
      <c r="G17" s="155">
        <v>1</v>
      </c>
      <c r="H17" s="155">
        <v>5</v>
      </c>
      <c r="I17" s="146">
        <f t="shared" si="0"/>
        <v>1</v>
      </c>
      <c r="J17" s="147">
        <f t="shared" si="2"/>
        <v>1.5</v>
      </c>
      <c r="K17" s="147">
        <f t="shared" si="1"/>
        <v>1.5</v>
      </c>
    </row>
    <row r="18" spans="1:11" ht="12.75">
      <c r="A18" s="82">
        <v>11</v>
      </c>
      <c r="B18" s="90" t="s">
        <v>34</v>
      </c>
      <c r="C18" s="153">
        <v>1</v>
      </c>
      <c r="D18" s="154">
        <v>1</v>
      </c>
      <c r="E18" s="144">
        <v>1</v>
      </c>
      <c r="F18" s="155">
        <v>1</v>
      </c>
      <c r="G18" s="155">
        <v>1</v>
      </c>
      <c r="H18" s="155">
        <v>5</v>
      </c>
      <c r="I18" s="146">
        <f t="shared" si="0"/>
        <v>1</v>
      </c>
      <c r="J18" s="147">
        <f t="shared" si="2"/>
        <v>1.5</v>
      </c>
      <c r="K18" s="147">
        <f t="shared" si="1"/>
        <v>1.5</v>
      </c>
    </row>
    <row r="19" spans="1:11" ht="12.75">
      <c r="A19" s="82">
        <v>12</v>
      </c>
      <c r="B19" s="90" t="s">
        <v>35</v>
      </c>
      <c r="C19" s="153">
        <v>1</v>
      </c>
      <c r="D19" s="154">
        <v>1</v>
      </c>
      <c r="E19" s="144">
        <v>1</v>
      </c>
      <c r="F19" s="155">
        <v>1</v>
      </c>
      <c r="G19" s="155">
        <v>1</v>
      </c>
      <c r="H19" s="155">
        <v>5</v>
      </c>
      <c r="I19" s="146">
        <f t="shared" si="0"/>
        <v>1</v>
      </c>
      <c r="J19" s="147">
        <f t="shared" si="2"/>
        <v>1.5</v>
      </c>
      <c r="K19" s="147">
        <f t="shared" si="1"/>
        <v>1.5</v>
      </c>
    </row>
    <row r="20" spans="1:11" ht="12.75">
      <c r="A20" s="82">
        <v>13</v>
      </c>
      <c r="B20" s="22"/>
      <c r="C20" s="153"/>
      <c r="D20" s="154"/>
      <c r="E20" s="144"/>
      <c r="F20" s="155"/>
      <c r="G20" s="155"/>
      <c r="H20" s="155"/>
      <c r="I20" s="146">
        <f t="shared" si="0"/>
        <v>0</v>
      </c>
      <c r="J20" s="147">
        <f t="shared" si="2"/>
        <v>1.5</v>
      </c>
      <c r="K20" s="147">
        <f t="shared" si="1"/>
        <v>0</v>
      </c>
    </row>
    <row r="21" spans="1:11" ht="12.75">
      <c r="A21" s="82">
        <v>14</v>
      </c>
      <c r="B21" s="22"/>
      <c r="C21" s="153"/>
      <c r="D21" s="154"/>
      <c r="E21" s="144"/>
      <c r="F21" s="155"/>
      <c r="G21" s="155"/>
      <c r="H21" s="155"/>
      <c r="I21" s="146">
        <f t="shared" si="0"/>
        <v>0</v>
      </c>
      <c r="J21" s="147">
        <f t="shared" si="2"/>
        <v>1.5</v>
      </c>
      <c r="K21" s="147">
        <f t="shared" si="1"/>
        <v>0</v>
      </c>
    </row>
    <row r="22" spans="1:11" ht="12.75">
      <c r="A22" s="82">
        <v>15</v>
      </c>
      <c r="B22" s="22"/>
      <c r="C22" s="153"/>
      <c r="D22" s="154"/>
      <c r="E22" s="144"/>
      <c r="F22" s="155"/>
      <c r="G22" s="155"/>
      <c r="H22" s="155"/>
      <c r="I22" s="146">
        <f t="shared" si="0"/>
        <v>0</v>
      </c>
      <c r="J22" s="147">
        <f t="shared" si="2"/>
        <v>1.5</v>
      </c>
      <c r="K22" s="147">
        <f t="shared" si="1"/>
        <v>0</v>
      </c>
    </row>
    <row r="23" spans="1:11" ht="12.75">
      <c r="A23" s="82">
        <v>16</v>
      </c>
      <c r="B23" s="22"/>
      <c r="C23" s="153"/>
      <c r="D23" s="154"/>
      <c r="E23" s="144"/>
      <c r="F23" s="155"/>
      <c r="G23" s="155"/>
      <c r="H23" s="155"/>
      <c r="I23" s="146">
        <f t="shared" si="0"/>
        <v>0</v>
      </c>
      <c r="J23" s="147">
        <f t="shared" si="2"/>
        <v>1.5</v>
      </c>
      <c r="K23" s="147">
        <f t="shared" si="1"/>
        <v>0</v>
      </c>
    </row>
    <row r="24" spans="1:11" ht="12.75">
      <c r="A24" s="82">
        <v>17</v>
      </c>
      <c r="B24" s="22"/>
      <c r="C24" s="153"/>
      <c r="D24" s="154"/>
      <c r="E24" s="144"/>
      <c r="F24" s="155"/>
      <c r="G24" s="155"/>
      <c r="H24" s="155"/>
      <c r="I24" s="146">
        <f t="shared" si="0"/>
        <v>0</v>
      </c>
      <c r="J24" s="147">
        <f t="shared" si="2"/>
        <v>1.5</v>
      </c>
      <c r="K24" s="147">
        <f t="shared" si="1"/>
        <v>0</v>
      </c>
    </row>
    <row r="25" spans="1:11" ht="12.75">
      <c r="A25" s="82">
        <v>18</v>
      </c>
      <c r="B25" s="22"/>
      <c r="C25" s="153"/>
      <c r="D25" s="154"/>
      <c r="E25" s="144"/>
      <c r="F25" s="155"/>
      <c r="G25" s="155"/>
      <c r="H25" s="155"/>
      <c r="I25" s="146">
        <f t="shared" si="0"/>
        <v>0</v>
      </c>
      <c r="J25" s="147">
        <f t="shared" si="2"/>
        <v>1.5</v>
      </c>
      <c r="K25" s="147">
        <f t="shared" si="1"/>
        <v>0</v>
      </c>
    </row>
    <row r="26" spans="1:11" ht="12.75">
      <c r="A26" s="82">
        <v>19</v>
      </c>
      <c r="B26" s="22"/>
      <c r="C26" s="153"/>
      <c r="D26" s="154"/>
      <c r="E26" s="144"/>
      <c r="F26" s="155"/>
      <c r="G26" s="155"/>
      <c r="H26" s="155"/>
      <c r="I26" s="146">
        <f t="shared" si="0"/>
        <v>0</v>
      </c>
      <c r="J26" s="147">
        <f t="shared" si="2"/>
        <v>1.5</v>
      </c>
      <c r="K26" s="147">
        <f t="shared" si="1"/>
        <v>0</v>
      </c>
    </row>
    <row r="27" spans="1:11" ht="12.75">
      <c r="A27" s="82">
        <v>20</v>
      </c>
      <c r="B27" s="22"/>
      <c r="C27" s="153"/>
      <c r="D27" s="154"/>
      <c r="E27" s="144"/>
      <c r="F27" s="155"/>
      <c r="G27" s="155"/>
      <c r="H27" s="155"/>
      <c r="I27" s="146">
        <f t="shared" si="0"/>
        <v>0</v>
      </c>
      <c r="J27" s="147">
        <f t="shared" si="2"/>
        <v>1.5</v>
      </c>
      <c r="K27" s="147">
        <f t="shared" si="1"/>
        <v>0</v>
      </c>
    </row>
    <row r="28" spans="1:11" ht="12.75">
      <c r="A28" s="82">
        <v>21</v>
      </c>
      <c r="B28" s="22"/>
      <c r="C28" s="153"/>
      <c r="D28" s="154"/>
      <c r="E28" s="144"/>
      <c r="F28" s="155"/>
      <c r="G28" s="155"/>
      <c r="H28" s="155"/>
      <c r="I28" s="146">
        <f t="shared" si="0"/>
        <v>0</v>
      </c>
      <c r="J28" s="147">
        <f t="shared" si="2"/>
        <v>1.5</v>
      </c>
      <c r="K28" s="147">
        <f t="shared" si="1"/>
        <v>0</v>
      </c>
    </row>
    <row r="29" spans="1:11" ht="12.75">
      <c r="A29" s="82">
        <v>22</v>
      </c>
      <c r="B29" s="22"/>
      <c r="C29" s="153"/>
      <c r="D29" s="154"/>
      <c r="E29" s="144"/>
      <c r="F29" s="155"/>
      <c r="G29" s="155"/>
      <c r="H29" s="155"/>
      <c r="I29" s="146">
        <f t="shared" si="0"/>
        <v>0</v>
      </c>
      <c r="J29" s="147">
        <f t="shared" si="2"/>
        <v>1.5</v>
      </c>
      <c r="K29" s="147">
        <f t="shared" si="1"/>
        <v>0</v>
      </c>
    </row>
    <row r="30" spans="1:11" ht="12.75">
      <c r="A30" s="82">
        <v>23</v>
      </c>
      <c r="B30" s="22"/>
      <c r="C30" s="153"/>
      <c r="D30" s="154"/>
      <c r="E30" s="144"/>
      <c r="F30" s="155"/>
      <c r="G30" s="155"/>
      <c r="H30" s="155"/>
      <c r="I30" s="146">
        <f t="shared" si="0"/>
        <v>0</v>
      </c>
      <c r="J30" s="147">
        <f t="shared" si="2"/>
        <v>1.5</v>
      </c>
      <c r="K30" s="147">
        <f t="shared" si="1"/>
        <v>0</v>
      </c>
    </row>
    <row r="31" spans="1:11" ht="12.75">
      <c r="A31" s="82">
        <v>24</v>
      </c>
      <c r="B31" s="22"/>
      <c r="C31" s="153"/>
      <c r="D31" s="154"/>
      <c r="E31" s="144"/>
      <c r="F31" s="155"/>
      <c r="G31" s="155"/>
      <c r="H31" s="155"/>
      <c r="I31" s="146">
        <f t="shared" si="0"/>
        <v>0</v>
      </c>
      <c r="J31" s="147">
        <f t="shared" si="2"/>
        <v>1.5</v>
      </c>
      <c r="K31" s="147">
        <f t="shared" si="1"/>
        <v>0</v>
      </c>
    </row>
    <row r="32" spans="1:11" ht="12.75">
      <c r="A32" s="188" t="s">
        <v>108</v>
      </c>
      <c r="B32" s="188"/>
      <c r="C32" s="135" t="s">
        <v>41</v>
      </c>
      <c r="D32" s="135" t="s">
        <v>41</v>
      </c>
      <c r="E32" s="135" t="s">
        <v>41</v>
      </c>
      <c r="F32" s="135" t="s">
        <v>41</v>
      </c>
      <c r="G32" s="135"/>
      <c r="H32" s="135"/>
      <c r="I32" s="136">
        <f>SUM(I8:I31)</f>
        <v>12</v>
      </c>
      <c r="J32" s="141" t="s">
        <v>41</v>
      </c>
      <c r="K32" s="138" t="s">
        <v>41</v>
      </c>
    </row>
    <row r="33" spans="1:11" ht="12.75">
      <c r="A33" s="139"/>
      <c r="B33" s="140"/>
      <c r="C33" s="140"/>
      <c r="D33" s="15"/>
      <c r="E33" s="15"/>
      <c r="F33" s="18"/>
      <c r="G33" s="18"/>
      <c r="H33" s="18"/>
      <c r="I33" s="15"/>
      <c r="J33" s="17"/>
      <c r="K33" s="17"/>
    </row>
    <row r="34" spans="1:11" ht="12.75">
      <c r="A34" s="139"/>
      <c r="B34" s="140"/>
      <c r="C34" s="140"/>
      <c r="D34" s="15"/>
      <c r="E34" s="15"/>
      <c r="F34" s="15"/>
      <c r="G34" s="15"/>
      <c r="H34" s="15"/>
      <c r="I34" s="15"/>
      <c r="J34" s="17"/>
      <c r="K34" s="17"/>
    </row>
    <row r="35" spans="1:11" ht="12.75">
      <c r="A35" s="139"/>
      <c r="B35" s="140"/>
      <c r="C35" s="140"/>
      <c r="D35" s="15"/>
      <c r="E35" s="15"/>
      <c r="F35" s="15"/>
      <c r="G35" s="15"/>
      <c r="H35" s="15"/>
      <c r="I35" s="15"/>
      <c r="J35" s="17"/>
      <c r="K35" s="17"/>
    </row>
  </sheetData>
  <sheetProtection/>
  <mergeCells count="13">
    <mergeCell ref="H4:H6"/>
    <mergeCell ref="I4:I6"/>
    <mergeCell ref="J4:J6"/>
    <mergeCell ref="K4:K5"/>
    <mergeCell ref="A32:B32"/>
    <mergeCell ref="B1:K1"/>
    <mergeCell ref="A4:A6"/>
    <mergeCell ref="B4:B6"/>
    <mergeCell ref="C4:C6"/>
    <mergeCell ref="D4:D6"/>
    <mergeCell ref="E4:E6"/>
    <mergeCell ref="F4:F6"/>
    <mergeCell ref="G4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C1">
      <selection activeCell="J21" sqref="J21"/>
    </sheetView>
  </sheetViews>
  <sheetFormatPr defaultColWidth="9.00390625" defaultRowHeight="12.75"/>
  <cols>
    <col min="1" max="1" width="4.625" style="0" customWidth="1"/>
    <col min="2" max="2" width="38.625" style="0" customWidth="1"/>
    <col min="3" max="3" width="22.00390625" style="0" customWidth="1"/>
    <col min="4" max="4" width="13.00390625" style="0" customWidth="1"/>
    <col min="5" max="5" width="27.875" style="0" customWidth="1"/>
    <col min="6" max="6" width="23.875" style="0" customWidth="1"/>
    <col min="7" max="7" width="19.625" style="0" customWidth="1"/>
    <col min="8" max="8" width="7.25390625" style="0" customWidth="1"/>
    <col min="9" max="9" width="10.25390625" style="0" customWidth="1"/>
    <col min="10" max="11" width="10.625" style="0" customWidth="1"/>
  </cols>
  <sheetData>
    <row r="2" spans="1:11" ht="36.75" customHeight="1">
      <c r="A2" s="49"/>
      <c r="B2" s="170" t="s">
        <v>239</v>
      </c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2"/>
    </row>
    <row r="4" spans="1:11" ht="12.75">
      <c r="A4" s="3"/>
      <c r="B4" s="4"/>
      <c r="C4" s="4"/>
      <c r="D4" s="4"/>
      <c r="E4" s="4"/>
      <c r="F4" s="4"/>
      <c r="G4" s="4"/>
      <c r="H4" s="4"/>
      <c r="I4" s="4"/>
      <c r="J4" s="2"/>
      <c r="K4" s="134" t="s">
        <v>86</v>
      </c>
    </row>
    <row r="5" spans="1:11" ht="12.75" customHeight="1">
      <c r="A5" s="176" t="s">
        <v>36</v>
      </c>
      <c r="B5" s="168" t="s">
        <v>129</v>
      </c>
      <c r="C5" s="168" t="s">
        <v>299</v>
      </c>
      <c r="D5" s="168" t="s">
        <v>300</v>
      </c>
      <c r="E5" s="168" t="s">
        <v>301</v>
      </c>
      <c r="F5" s="168" t="s">
        <v>302</v>
      </c>
      <c r="G5" s="168" t="s">
        <v>303</v>
      </c>
      <c r="H5" s="168" t="s">
        <v>233</v>
      </c>
      <c r="I5" s="168" t="s">
        <v>236</v>
      </c>
      <c r="J5" s="168" t="s">
        <v>38</v>
      </c>
      <c r="K5" s="171" t="s">
        <v>39</v>
      </c>
    </row>
    <row r="6" spans="1:11" ht="12.75">
      <c r="A6" s="176"/>
      <c r="B6" s="173"/>
      <c r="C6" s="173"/>
      <c r="D6" s="173"/>
      <c r="E6" s="173"/>
      <c r="F6" s="173"/>
      <c r="G6" s="173"/>
      <c r="H6" s="173"/>
      <c r="I6" s="173"/>
      <c r="J6" s="173"/>
      <c r="K6" s="172"/>
    </row>
    <row r="7" spans="1:11" ht="101.25" customHeight="1">
      <c r="A7" s="176"/>
      <c r="B7" s="169"/>
      <c r="C7" s="169"/>
      <c r="D7" s="169"/>
      <c r="E7" s="169"/>
      <c r="F7" s="169"/>
      <c r="G7" s="169"/>
      <c r="H7" s="169"/>
      <c r="I7" s="169"/>
      <c r="J7" s="169"/>
      <c r="K7" s="9" t="s">
        <v>58</v>
      </c>
    </row>
    <row r="8" spans="1:11" ht="12.75">
      <c r="A8" s="80">
        <v>1</v>
      </c>
      <c r="B8" s="24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69">
        <v>9</v>
      </c>
      <c r="J8" s="8">
        <v>10</v>
      </c>
      <c r="K8" s="81">
        <v>11</v>
      </c>
    </row>
    <row r="9" spans="1:11" ht="12.75">
      <c r="A9" s="82">
        <v>1</v>
      </c>
      <c r="B9" s="90" t="s">
        <v>24</v>
      </c>
      <c r="C9" s="153">
        <v>1</v>
      </c>
      <c r="D9" s="154">
        <v>1</v>
      </c>
      <c r="E9" s="144">
        <v>1</v>
      </c>
      <c r="F9" s="155">
        <v>1</v>
      </c>
      <c r="G9" s="155">
        <v>1</v>
      </c>
      <c r="H9" s="155">
        <v>5</v>
      </c>
      <c r="I9" s="146">
        <f>1/5*H9</f>
        <v>1</v>
      </c>
      <c r="J9" s="147">
        <v>1</v>
      </c>
      <c r="K9" s="147">
        <f>I9*J9</f>
        <v>1</v>
      </c>
    </row>
    <row r="10" spans="1:11" ht="12.75">
      <c r="A10" s="82">
        <v>2</v>
      </c>
      <c r="B10" s="90" t="s">
        <v>25</v>
      </c>
      <c r="C10" s="153">
        <v>1</v>
      </c>
      <c r="D10" s="154">
        <v>1</v>
      </c>
      <c r="E10" s="144">
        <v>1</v>
      </c>
      <c r="F10" s="155">
        <v>1</v>
      </c>
      <c r="G10" s="155">
        <v>1</v>
      </c>
      <c r="H10" s="155">
        <v>5</v>
      </c>
      <c r="I10" s="146">
        <f aca="true" t="shared" si="0" ref="I10:I32">1/5*H10</f>
        <v>1</v>
      </c>
      <c r="J10" s="147">
        <f>J9</f>
        <v>1</v>
      </c>
      <c r="K10" s="147">
        <f aca="true" t="shared" si="1" ref="K10:K32">I10*J10</f>
        <v>1</v>
      </c>
    </row>
    <row r="11" spans="1:11" ht="12.75">
      <c r="A11" s="82">
        <v>3</v>
      </c>
      <c r="B11" s="90" t="s">
        <v>26</v>
      </c>
      <c r="C11" s="153">
        <v>1</v>
      </c>
      <c r="D11" s="154">
        <v>1</v>
      </c>
      <c r="E11" s="144">
        <v>1</v>
      </c>
      <c r="F11" s="155">
        <v>1</v>
      </c>
      <c r="G11" s="155">
        <v>1</v>
      </c>
      <c r="H11" s="155">
        <v>5</v>
      </c>
      <c r="I11" s="146">
        <f t="shared" si="0"/>
        <v>1</v>
      </c>
      <c r="J11" s="147">
        <f aca="true" t="shared" si="2" ref="J11:J32">J10</f>
        <v>1</v>
      </c>
      <c r="K11" s="147">
        <f t="shared" si="1"/>
        <v>1</v>
      </c>
    </row>
    <row r="12" spans="1:11" ht="12.75">
      <c r="A12" s="82">
        <v>4</v>
      </c>
      <c r="B12" s="90" t="s">
        <v>27</v>
      </c>
      <c r="C12" s="153">
        <v>1</v>
      </c>
      <c r="D12" s="154">
        <v>1</v>
      </c>
      <c r="E12" s="144">
        <v>1</v>
      </c>
      <c r="F12" s="155">
        <v>1</v>
      </c>
      <c r="G12" s="155">
        <v>1</v>
      </c>
      <c r="H12" s="155">
        <v>5</v>
      </c>
      <c r="I12" s="146">
        <f t="shared" si="0"/>
        <v>1</v>
      </c>
      <c r="J12" s="147">
        <f t="shared" si="2"/>
        <v>1</v>
      </c>
      <c r="K12" s="147">
        <f t="shared" si="1"/>
        <v>1</v>
      </c>
    </row>
    <row r="13" spans="1:11" ht="12.75">
      <c r="A13" s="82">
        <v>5</v>
      </c>
      <c r="B13" s="90" t="s">
        <v>28</v>
      </c>
      <c r="C13" s="153">
        <v>1</v>
      </c>
      <c r="D13" s="154">
        <v>1</v>
      </c>
      <c r="E13" s="144">
        <v>1</v>
      </c>
      <c r="F13" s="155">
        <v>1</v>
      </c>
      <c r="G13" s="155">
        <v>1</v>
      </c>
      <c r="H13" s="155">
        <v>5</v>
      </c>
      <c r="I13" s="146">
        <f t="shared" si="0"/>
        <v>1</v>
      </c>
      <c r="J13" s="147">
        <f t="shared" si="2"/>
        <v>1</v>
      </c>
      <c r="K13" s="147">
        <f t="shared" si="1"/>
        <v>1</v>
      </c>
    </row>
    <row r="14" spans="1:11" ht="12.75">
      <c r="A14" s="82">
        <v>6</v>
      </c>
      <c r="B14" s="90" t="s">
        <v>29</v>
      </c>
      <c r="C14" s="153">
        <v>1</v>
      </c>
      <c r="D14" s="154">
        <v>1</v>
      </c>
      <c r="E14" s="144">
        <v>1</v>
      </c>
      <c r="F14" s="155">
        <v>1</v>
      </c>
      <c r="G14" s="155">
        <v>1</v>
      </c>
      <c r="H14" s="155">
        <v>5</v>
      </c>
      <c r="I14" s="146">
        <f t="shared" si="0"/>
        <v>1</v>
      </c>
      <c r="J14" s="147">
        <f t="shared" si="2"/>
        <v>1</v>
      </c>
      <c r="K14" s="147">
        <f t="shared" si="1"/>
        <v>1</v>
      </c>
    </row>
    <row r="15" spans="1:11" ht="12.75">
      <c r="A15" s="82">
        <v>7</v>
      </c>
      <c r="B15" s="90" t="s">
        <v>30</v>
      </c>
      <c r="C15" s="153">
        <v>1</v>
      </c>
      <c r="D15" s="154">
        <v>1</v>
      </c>
      <c r="E15" s="144">
        <v>1</v>
      </c>
      <c r="F15" s="155">
        <v>1</v>
      </c>
      <c r="G15" s="155">
        <v>1</v>
      </c>
      <c r="H15" s="155">
        <v>5</v>
      </c>
      <c r="I15" s="146">
        <f t="shared" si="0"/>
        <v>1</v>
      </c>
      <c r="J15" s="147">
        <f t="shared" si="2"/>
        <v>1</v>
      </c>
      <c r="K15" s="147">
        <f t="shared" si="1"/>
        <v>1</v>
      </c>
    </row>
    <row r="16" spans="1:11" ht="12.75">
      <c r="A16" s="82">
        <v>8</v>
      </c>
      <c r="B16" s="90" t="s">
        <v>31</v>
      </c>
      <c r="C16" s="153">
        <v>1</v>
      </c>
      <c r="D16" s="154">
        <v>1</v>
      </c>
      <c r="E16" s="144">
        <v>1</v>
      </c>
      <c r="F16" s="155">
        <v>1</v>
      </c>
      <c r="G16" s="155">
        <v>1</v>
      </c>
      <c r="H16" s="155">
        <v>5</v>
      </c>
      <c r="I16" s="146">
        <f t="shared" si="0"/>
        <v>1</v>
      </c>
      <c r="J16" s="147">
        <f t="shared" si="2"/>
        <v>1</v>
      </c>
      <c r="K16" s="147">
        <f t="shared" si="1"/>
        <v>1</v>
      </c>
    </row>
    <row r="17" spans="1:11" ht="12.75">
      <c r="A17" s="82">
        <v>9</v>
      </c>
      <c r="B17" s="90" t="s">
        <v>32</v>
      </c>
      <c r="C17" s="153">
        <v>1</v>
      </c>
      <c r="D17" s="154">
        <v>1</v>
      </c>
      <c r="E17" s="144">
        <v>1</v>
      </c>
      <c r="F17" s="155">
        <v>1</v>
      </c>
      <c r="G17" s="155">
        <v>1</v>
      </c>
      <c r="H17" s="155">
        <v>5</v>
      </c>
      <c r="I17" s="146">
        <f t="shared" si="0"/>
        <v>1</v>
      </c>
      <c r="J17" s="147">
        <f t="shared" si="2"/>
        <v>1</v>
      </c>
      <c r="K17" s="147">
        <f t="shared" si="1"/>
        <v>1</v>
      </c>
    </row>
    <row r="18" spans="1:11" ht="25.5">
      <c r="A18" s="82">
        <v>10</v>
      </c>
      <c r="B18" s="90" t="s">
        <v>33</v>
      </c>
      <c r="C18" s="153">
        <v>1</v>
      </c>
      <c r="D18" s="154">
        <v>1</v>
      </c>
      <c r="E18" s="144">
        <v>1</v>
      </c>
      <c r="F18" s="155">
        <v>1</v>
      </c>
      <c r="G18" s="155">
        <v>1</v>
      </c>
      <c r="H18" s="155">
        <v>5</v>
      </c>
      <c r="I18" s="146">
        <f t="shared" si="0"/>
        <v>1</v>
      </c>
      <c r="J18" s="147">
        <f t="shared" si="2"/>
        <v>1</v>
      </c>
      <c r="K18" s="147">
        <f t="shared" si="1"/>
        <v>1</v>
      </c>
    </row>
    <row r="19" spans="1:11" ht="12.75">
      <c r="A19" s="82">
        <v>11</v>
      </c>
      <c r="B19" s="90" t="s">
        <v>34</v>
      </c>
      <c r="C19" s="153">
        <v>1</v>
      </c>
      <c r="D19" s="154">
        <v>1</v>
      </c>
      <c r="E19" s="144">
        <v>1</v>
      </c>
      <c r="F19" s="155">
        <v>1</v>
      </c>
      <c r="G19" s="155">
        <v>1</v>
      </c>
      <c r="H19" s="155">
        <v>5</v>
      </c>
      <c r="I19" s="146">
        <f t="shared" si="0"/>
        <v>1</v>
      </c>
      <c r="J19" s="147">
        <f t="shared" si="2"/>
        <v>1</v>
      </c>
      <c r="K19" s="147">
        <f t="shared" si="1"/>
        <v>1</v>
      </c>
    </row>
    <row r="20" spans="1:11" ht="12.75">
      <c r="A20" s="82">
        <v>12</v>
      </c>
      <c r="B20" s="90" t="s">
        <v>35</v>
      </c>
      <c r="C20" s="153">
        <v>1</v>
      </c>
      <c r="D20" s="154">
        <v>1</v>
      </c>
      <c r="E20" s="144">
        <v>1</v>
      </c>
      <c r="F20" s="155">
        <v>1</v>
      </c>
      <c r="G20" s="155">
        <v>1</v>
      </c>
      <c r="H20" s="155">
        <v>5</v>
      </c>
      <c r="I20" s="146">
        <f t="shared" si="0"/>
        <v>1</v>
      </c>
      <c r="J20" s="147">
        <f t="shared" si="2"/>
        <v>1</v>
      </c>
      <c r="K20" s="147">
        <f t="shared" si="1"/>
        <v>1</v>
      </c>
    </row>
    <row r="21" spans="1:11" ht="12.75">
      <c r="A21" s="82">
        <v>13</v>
      </c>
      <c r="B21" s="22"/>
      <c r="C21" s="153"/>
      <c r="D21" s="154"/>
      <c r="E21" s="144"/>
      <c r="F21" s="155"/>
      <c r="G21" s="155"/>
      <c r="H21" s="155"/>
      <c r="I21" s="146">
        <f t="shared" si="0"/>
        <v>0</v>
      </c>
      <c r="J21" s="147">
        <f t="shared" si="2"/>
        <v>1</v>
      </c>
      <c r="K21" s="147">
        <f t="shared" si="1"/>
        <v>0</v>
      </c>
    </row>
    <row r="22" spans="1:11" ht="12.75">
      <c r="A22" s="82">
        <v>14</v>
      </c>
      <c r="B22" s="22"/>
      <c r="C22" s="153"/>
      <c r="D22" s="154"/>
      <c r="E22" s="144"/>
      <c r="F22" s="155"/>
      <c r="G22" s="155"/>
      <c r="H22" s="155"/>
      <c r="I22" s="146">
        <f t="shared" si="0"/>
        <v>0</v>
      </c>
      <c r="J22" s="147">
        <f t="shared" si="2"/>
        <v>1</v>
      </c>
      <c r="K22" s="147">
        <f t="shared" si="1"/>
        <v>0</v>
      </c>
    </row>
    <row r="23" spans="1:11" ht="12.75">
      <c r="A23" s="82">
        <v>15</v>
      </c>
      <c r="B23" s="22"/>
      <c r="C23" s="153"/>
      <c r="D23" s="154"/>
      <c r="E23" s="144"/>
      <c r="F23" s="155"/>
      <c r="G23" s="155"/>
      <c r="H23" s="155"/>
      <c r="I23" s="146">
        <f t="shared" si="0"/>
        <v>0</v>
      </c>
      <c r="J23" s="147">
        <f t="shared" si="2"/>
        <v>1</v>
      </c>
      <c r="K23" s="147">
        <f t="shared" si="1"/>
        <v>0</v>
      </c>
    </row>
    <row r="24" spans="1:11" ht="12.75">
      <c r="A24" s="82">
        <v>16</v>
      </c>
      <c r="B24" s="22"/>
      <c r="C24" s="153"/>
      <c r="D24" s="154"/>
      <c r="E24" s="144"/>
      <c r="F24" s="155"/>
      <c r="G24" s="155"/>
      <c r="H24" s="155"/>
      <c r="I24" s="146">
        <f t="shared" si="0"/>
        <v>0</v>
      </c>
      <c r="J24" s="147">
        <f t="shared" si="2"/>
        <v>1</v>
      </c>
      <c r="K24" s="147">
        <f t="shared" si="1"/>
        <v>0</v>
      </c>
    </row>
    <row r="25" spans="1:11" ht="12.75">
      <c r="A25" s="82">
        <v>17</v>
      </c>
      <c r="B25" s="22"/>
      <c r="C25" s="153"/>
      <c r="D25" s="154"/>
      <c r="E25" s="144"/>
      <c r="F25" s="155"/>
      <c r="G25" s="155"/>
      <c r="H25" s="155"/>
      <c r="I25" s="146">
        <f t="shared" si="0"/>
        <v>0</v>
      </c>
      <c r="J25" s="147">
        <f t="shared" si="2"/>
        <v>1</v>
      </c>
      <c r="K25" s="147">
        <f t="shared" si="1"/>
        <v>0</v>
      </c>
    </row>
    <row r="26" spans="1:11" ht="12.75">
      <c r="A26" s="82">
        <v>18</v>
      </c>
      <c r="B26" s="22"/>
      <c r="C26" s="153"/>
      <c r="D26" s="154"/>
      <c r="E26" s="144"/>
      <c r="F26" s="155"/>
      <c r="G26" s="155"/>
      <c r="H26" s="155"/>
      <c r="I26" s="146">
        <f t="shared" si="0"/>
        <v>0</v>
      </c>
      <c r="J26" s="147">
        <f t="shared" si="2"/>
        <v>1</v>
      </c>
      <c r="K26" s="147">
        <f t="shared" si="1"/>
        <v>0</v>
      </c>
    </row>
    <row r="27" spans="1:11" ht="12.75">
      <c r="A27" s="82">
        <v>19</v>
      </c>
      <c r="B27" s="22"/>
      <c r="C27" s="153"/>
      <c r="D27" s="154"/>
      <c r="E27" s="144"/>
      <c r="F27" s="155"/>
      <c r="G27" s="155"/>
      <c r="H27" s="155"/>
      <c r="I27" s="146">
        <f t="shared" si="0"/>
        <v>0</v>
      </c>
      <c r="J27" s="147">
        <f t="shared" si="2"/>
        <v>1</v>
      </c>
      <c r="K27" s="147">
        <f t="shared" si="1"/>
        <v>0</v>
      </c>
    </row>
    <row r="28" spans="1:11" ht="12.75">
      <c r="A28" s="82">
        <v>20</v>
      </c>
      <c r="B28" s="22"/>
      <c r="C28" s="153"/>
      <c r="D28" s="154"/>
      <c r="E28" s="144"/>
      <c r="F28" s="155"/>
      <c r="G28" s="155"/>
      <c r="H28" s="155"/>
      <c r="I28" s="146">
        <f t="shared" si="0"/>
        <v>0</v>
      </c>
      <c r="J28" s="147">
        <f t="shared" si="2"/>
        <v>1</v>
      </c>
      <c r="K28" s="147">
        <f t="shared" si="1"/>
        <v>0</v>
      </c>
    </row>
    <row r="29" spans="1:11" ht="12.75">
      <c r="A29" s="82">
        <v>21</v>
      </c>
      <c r="B29" s="22"/>
      <c r="C29" s="153"/>
      <c r="D29" s="154"/>
      <c r="E29" s="144"/>
      <c r="F29" s="155"/>
      <c r="G29" s="155"/>
      <c r="H29" s="155"/>
      <c r="I29" s="146">
        <f t="shared" si="0"/>
        <v>0</v>
      </c>
      <c r="J29" s="147">
        <f t="shared" si="2"/>
        <v>1</v>
      </c>
      <c r="K29" s="147">
        <f t="shared" si="1"/>
        <v>0</v>
      </c>
    </row>
    <row r="30" spans="1:11" ht="12.75">
      <c r="A30" s="82">
        <v>22</v>
      </c>
      <c r="B30" s="22"/>
      <c r="C30" s="153"/>
      <c r="D30" s="154"/>
      <c r="E30" s="144"/>
      <c r="F30" s="155"/>
      <c r="G30" s="155"/>
      <c r="H30" s="155"/>
      <c r="I30" s="146">
        <f t="shared" si="0"/>
        <v>0</v>
      </c>
      <c r="J30" s="147">
        <f t="shared" si="2"/>
        <v>1</v>
      </c>
      <c r="K30" s="147">
        <f t="shared" si="1"/>
        <v>0</v>
      </c>
    </row>
    <row r="31" spans="1:11" ht="12.75">
      <c r="A31" s="82">
        <v>23</v>
      </c>
      <c r="B31" s="22"/>
      <c r="C31" s="153"/>
      <c r="D31" s="154"/>
      <c r="E31" s="144"/>
      <c r="F31" s="155"/>
      <c r="G31" s="155"/>
      <c r="H31" s="155"/>
      <c r="I31" s="146">
        <f t="shared" si="0"/>
        <v>0</v>
      </c>
      <c r="J31" s="147">
        <f t="shared" si="2"/>
        <v>1</v>
      </c>
      <c r="K31" s="147">
        <f t="shared" si="1"/>
        <v>0</v>
      </c>
    </row>
    <row r="32" spans="1:11" ht="12.75">
      <c r="A32" s="82">
        <v>24</v>
      </c>
      <c r="B32" s="22"/>
      <c r="C32" s="153"/>
      <c r="D32" s="154"/>
      <c r="E32" s="144"/>
      <c r="F32" s="155"/>
      <c r="G32" s="155"/>
      <c r="H32" s="155"/>
      <c r="I32" s="146">
        <f t="shared" si="0"/>
        <v>0</v>
      </c>
      <c r="J32" s="147">
        <f t="shared" si="2"/>
        <v>1</v>
      </c>
      <c r="K32" s="147">
        <f t="shared" si="1"/>
        <v>0</v>
      </c>
    </row>
    <row r="33" spans="1:11" ht="12.75">
      <c r="A33" s="188" t="s">
        <v>108</v>
      </c>
      <c r="B33" s="188"/>
      <c r="C33" s="135" t="s">
        <v>41</v>
      </c>
      <c r="D33" s="135" t="s">
        <v>41</v>
      </c>
      <c r="E33" s="135" t="s">
        <v>41</v>
      </c>
      <c r="F33" s="135" t="s">
        <v>41</v>
      </c>
      <c r="G33" s="135"/>
      <c r="H33" s="135"/>
      <c r="I33" s="136">
        <f>SUM(I9:I32)</f>
        <v>12</v>
      </c>
      <c r="J33" s="141" t="s">
        <v>41</v>
      </c>
      <c r="K33" s="138" t="s">
        <v>41</v>
      </c>
    </row>
  </sheetData>
  <sheetProtection/>
  <mergeCells count="13">
    <mergeCell ref="H5:H7"/>
    <mergeCell ref="I5:I7"/>
    <mergeCell ref="J5:J7"/>
    <mergeCell ref="K5:K6"/>
    <mergeCell ref="A33:B33"/>
    <mergeCell ref="B2:K2"/>
    <mergeCell ref="A5:A7"/>
    <mergeCell ref="B5:B7"/>
    <mergeCell ref="C5:C7"/>
    <mergeCell ref="D5:D7"/>
    <mergeCell ref="E5:E7"/>
    <mergeCell ref="F5:F7"/>
    <mergeCell ref="G5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selection activeCell="F5" sqref="F5:F7"/>
    </sheetView>
  </sheetViews>
  <sheetFormatPr defaultColWidth="9.00390625" defaultRowHeight="12.75"/>
  <cols>
    <col min="1" max="1" width="4.75390625" style="0" customWidth="1"/>
    <col min="2" max="2" width="36.25390625" style="0" customWidth="1"/>
    <col min="3" max="3" width="19.875" style="0" customWidth="1"/>
    <col min="4" max="4" width="16.875" style="0" customWidth="1"/>
    <col min="5" max="5" width="19.125" style="0" customWidth="1"/>
    <col min="6" max="6" width="20.375" style="0" customWidth="1"/>
    <col min="7" max="7" width="21.625" style="0" customWidth="1"/>
    <col min="8" max="8" width="11.25390625" style="0" customWidth="1"/>
    <col min="9" max="9" width="13.375" style="0" customWidth="1"/>
    <col min="10" max="10" width="11.75390625" style="0" customWidth="1"/>
    <col min="11" max="11" width="10.875" style="0" customWidth="1"/>
  </cols>
  <sheetData>
    <row r="2" spans="1:12" ht="33" customHeight="1">
      <c r="A2" s="49"/>
      <c r="B2" s="170" t="s">
        <v>240</v>
      </c>
      <c r="C2" s="170"/>
      <c r="D2" s="170"/>
      <c r="E2" s="170"/>
      <c r="F2" s="170"/>
      <c r="G2" s="170"/>
      <c r="H2" s="170"/>
      <c r="I2" s="170"/>
      <c r="J2" s="170"/>
      <c r="K2" s="170"/>
      <c r="L2" s="2"/>
    </row>
    <row r="3" spans="1:12" ht="12.75">
      <c r="A3" s="3"/>
      <c r="B3" s="4"/>
      <c r="C3" s="4"/>
      <c r="D3" s="4"/>
      <c r="E3" s="4"/>
      <c r="F3" s="4"/>
      <c r="G3" s="4"/>
      <c r="H3" s="4"/>
      <c r="I3" s="4"/>
      <c r="J3" s="2"/>
      <c r="K3" s="2"/>
      <c r="L3" s="2"/>
    </row>
    <row r="4" spans="1:12" ht="5.25" customHeight="1" hidden="1">
      <c r="A4" s="3"/>
      <c r="B4" s="4"/>
      <c r="C4" s="4"/>
      <c r="D4" s="4"/>
      <c r="E4" s="4"/>
      <c r="F4" s="4"/>
      <c r="G4" s="4"/>
      <c r="H4" s="4"/>
      <c r="I4" s="4"/>
      <c r="J4" s="2"/>
      <c r="K4" s="134" t="s">
        <v>86</v>
      </c>
      <c r="L4" s="2"/>
    </row>
    <row r="5" spans="1:12" ht="12.75" customHeight="1">
      <c r="A5" s="176" t="s">
        <v>36</v>
      </c>
      <c r="B5" s="168" t="s">
        <v>129</v>
      </c>
      <c r="C5" s="168" t="s">
        <v>304</v>
      </c>
      <c r="D5" s="168" t="s">
        <v>305</v>
      </c>
      <c r="E5" s="168" t="s">
        <v>306</v>
      </c>
      <c r="F5" s="168" t="s">
        <v>308</v>
      </c>
      <c r="G5" s="168" t="s">
        <v>309</v>
      </c>
      <c r="H5" s="168" t="s">
        <v>233</v>
      </c>
      <c r="I5" s="168" t="s">
        <v>236</v>
      </c>
      <c r="J5" s="168" t="s">
        <v>38</v>
      </c>
      <c r="K5" s="171" t="s">
        <v>39</v>
      </c>
      <c r="L5" s="2"/>
    </row>
    <row r="6" spans="1:12" ht="12.75">
      <c r="A6" s="176"/>
      <c r="B6" s="173"/>
      <c r="C6" s="173"/>
      <c r="D6" s="173"/>
      <c r="E6" s="173"/>
      <c r="F6" s="173"/>
      <c r="G6" s="173"/>
      <c r="H6" s="173"/>
      <c r="I6" s="173"/>
      <c r="J6" s="173"/>
      <c r="K6" s="172"/>
      <c r="L6" s="2"/>
    </row>
    <row r="7" spans="1:12" ht="73.5" customHeight="1">
      <c r="A7" s="176"/>
      <c r="B7" s="169"/>
      <c r="C7" s="169"/>
      <c r="D7" s="169"/>
      <c r="E7" s="169"/>
      <c r="F7" s="169"/>
      <c r="G7" s="169"/>
      <c r="H7" s="169"/>
      <c r="I7" s="169"/>
      <c r="J7" s="169"/>
      <c r="K7" s="9" t="s">
        <v>58</v>
      </c>
      <c r="L7" s="10"/>
    </row>
    <row r="8" spans="1:12" ht="12.75">
      <c r="A8" s="80">
        <v>1</v>
      </c>
      <c r="B8" s="24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69">
        <v>9</v>
      </c>
      <c r="J8" s="8">
        <v>10</v>
      </c>
      <c r="K8" s="81">
        <v>11</v>
      </c>
      <c r="L8" s="10"/>
    </row>
    <row r="9" spans="1:12" ht="12.75">
      <c r="A9" s="82">
        <v>1</v>
      </c>
      <c r="B9" s="90" t="s">
        <v>24</v>
      </c>
      <c r="C9" s="153">
        <v>0</v>
      </c>
      <c r="D9" s="154">
        <v>0</v>
      </c>
      <c r="E9" s="144">
        <v>1</v>
      </c>
      <c r="F9" s="144">
        <v>1</v>
      </c>
      <c r="G9" s="155">
        <v>0</v>
      </c>
      <c r="H9" s="155">
        <v>2</v>
      </c>
      <c r="I9" s="146">
        <f>1/5*H9</f>
        <v>0.4</v>
      </c>
      <c r="J9" s="147">
        <v>0.5</v>
      </c>
      <c r="K9" s="147">
        <f>I9*J9</f>
        <v>0.2</v>
      </c>
      <c r="L9" s="2"/>
    </row>
    <row r="10" spans="1:12" ht="12.75">
      <c r="A10" s="82">
        <v>2</v>
      </c>
      <c r="B10" s="90" t="s">
        <v>25</v>
      </c>
      <c r="C10" s="153">
        <v>0</v>
      </c>
      <c r="D10" s="154">
        <v>0</v>
      </c>
      <c r="E10" s="144">
        <v>1</v>
      </c>
      <c r="F10" s="144">
        <v>1</v>
      </c>
      <c r="G10" s="155">
        <v>0</v>
      </c>
      <c r="H10" s="155">
        <v>2</v>
      </c>
      <c r="I10" s="146">
        <f aca="true" t="shared" si="0" ref="I10:I32">1/5*H10</f>
        <v>0.4</v>
      </c>
      <c r="J10" s="147">
        <f>J9</f>
        <v>0.5</v>
      </c>
      <c r="K10" s="147">
        <f aca="true" t="shared" si="1" ref="K10:K32">I10*J10</f>
        <v>0.2</v>
      </c>
      <c r="L10" s="2"/>
    </row>
    <row r="11" spans="1:12" ht="12.75">
      <c r="A11" s="82">
        <v>3</v>
      </c>
      <c r="B11" s="90" t="s">
        <v>26</v>
      </c>
      <c r="C11" s="153">
        <v>0</v>
      </c>
      <c r="D11" s="154">
        <v>0</v>
      </c>
      <c r="E11" s="144">
        <v>1</v>
      </c>
      <c r="F11" s="144">
        <v>1</v>
      </c>
      <c r="G11" s="155">
        <v>0</v>
      </c>
      <c r="H11" s="155">
        <v>2</v>
      </c>
      <c r="I11" s="146">
        <f t="shared" si="0"/>
        <v>0.4</v>
      </c>
      <c r="J11" s="147">
        <f aca="true" t="shared" si="2" ref="J11:J32">J10</f>
        <v>0.5</v>
      </c>
      <c r="K11" s="147">
        <f t="shared" si="1"/>
        <v>0.2</v>
      </c>
      <c r="L11" s="2"/>
    </row>
    <row r="12" spans="1:12" ht="12.75">
      <c r="A12" s="82">
        <v>4</v>
      </c>
      <c r="B12" s="90" t="s">
        <v>27</v>
      </c>
      <c r="C12" s="153">
        <v>0</v>
      </c>
      <c r="D12" s="154">
        <v>0</v>
      </c>
      <c r="E12" s="144">
        <v>1</v>
      </c>
      <c r="F12" s="144">
        <v>1</v>
      </c>
      <c r="G12" s="155">
        <v>0</v>
      </c>
      <c r="H12" s="155">
        <v>2</v>
      </c>
      <c r="I12" s="146">
        <f t="shared" si="0"/>
        <v>0.4</v>
      </c>
      <c r="J12" s="147">
        <f t="shared" si="2"/>
        <v>0.5</v>
      </c>
      <c r="K12" s="147">
        <f t="shared" si="1"/>
        <v>0.2</v>
      </c>
      <c r="L12" s="2"/>
    </row>
    <row r="13" spans="1:12" ht="12.75">
      <c r="A13" s="82">
        <v>5</v>
      </c>
      <c r="B13" s="90" t="s">
        <v>28</v>
      </c>
      <c r="C13" s="153">
        <v>0</v>
      </c>
      <c r="D13" s="154">
        <v>0</v>
      </c>
      <c r="E13" s="144">
        <v>1</v>
      </c>
      <c r="F13" s="144">
        <v>1</v>
      </c>
      <c r="G13" s="155">
        <v>0</v>
      </c>
      <c r="H13" s="155">
        <v>2</v>
      </c>
      <c r="I13" s="146">
        <f t="shared" si="0"/>
        <v>0.4</v>
      </c>
      <c r="J13" s="147">
        <f t="shared" si="2"/>
        <v>0.5</v>
      </c>
      <c r="K13" s="147">
        <f t="shared" si="1"/>
        <v>0.2</v>
      </c>
      <c r="L13" s="2"/>
    </row>
    <row r="14" spans="1:12" ht="12.75">
      <c r="A14" s="82">
        <v>6</v>
      </c>
      <c r="B14" s="90" t="s">
        <v>29</v>
      </c>
      <c r="C14" s="153">
        <v>0</v>
      </c>
      <c r="D14" s="154">
        <v>0</v>
      </c>
      <c r="E14" s="144">
        <v>1</v>
      </c>
      <c r="F14" s="144">
        <v>1</v>
      </c>
      <c r="G14" s="155">
        <v>0</v>
      </c>
      <c r="H14" s="155">
        <v>2</v>
      </c>
      <c r="I14" s="146">
        <f t="shared" si="0"/>
        <v>0.4</v>
      </c>
      <c r="J14" s="147">
        <f t="shared" si="2"/>
        <v>0.5</v>
      </c>
      <c r="K14" s="147">
        <f t="shared" si="1"/>
        <v>0.2</v>
      </c>
      <c r="L14" s="2"/>
    </row>
    <row r="15" spans="1:12" ht="12.75">
      <c r="A15" s="82">
        <v>7</v>
      </c>
      <c r="B15" s="90" t="s">
        <v>30</v>
      </c>
      <c r="C15" s="153">
        <v>0</v>
      </c>
      <c r="D15" s="154">
        <v>0</v>
      </c>
      <c r="E15" s="144">
        <v>1</v>
      </c>
      <c r="F15" s="144">
        <v>1</v>
      </c>
      <c r="G15" s="155">
        <v>0</v>
      </c>
      <c r="H15" s="155">
        <v>2</v>
      </c>
      <c r="I15" s="146">
        <f t="shared" si="0"/>
        <v>0.4</v>
      </c>
      <c r="J15" s="147">
        <f t="shared" si="2"/>
        <v>0.5</v>
      </c>
      <c r="K15" s="147">
        <f t="shared" si="1"/>
        <v>0.2</v>
      </c>
      <c r="L15" s="2"/>
    </row>
    <row r="16" spans="1:12" ht="12.75">
      <c r="A16" s="82">
        <v>8</v>
      </c>
      <c r="B16" s="90" t="s">
        <v>31</v>
      </c>
      <c r="C16" s="153">
        <v>0</v>
      </c>
      <c r="D16" s="154">
        <v>0</v>
      </c>
      <c r="E16" s="144">
        <v>1</v>
      </c>
      <c r="F16" s="144">
        <v>1</v>
      </c>
      <c r="G16" s="155">
        <v>0</v>
      </c>
      <c r="H16" s="155">
        <v>2</v>
      </c>
      <c r="I16" s="146">
        <f t="shared" si="0"/>
        <v>0.4</v>
      </c>
      <c r="J16" s="147">
        <f t="shared" si="2"/>
        <v>0.5</v>
      </c>
      <c r="K16" s="147">
        <f t="shared" si="1"/>
        <v>0.2</v>
      </c>
      <c r="L16" s="2"/>
    </row>
    <row r="17" spans="1:12" ht="12.75">
      <c r="A17" s="82">
        <v>9</v>
      </c>
      <c r="B17" s="90" t="s">
        <v>32</v>
      </c>
      <c r="C17" s="153">
        <v>0</v>
      </c>
      <c r="D17" s="154">
        <v>0</v>
      </c>
      <c r="E17" s="144">
        <v>1</v>
      </c>
      <c r="F17" s="144">
        <v>1</v>
      </c>
      <c r="G17" s="155">
        <v>0</v>
      </c>
      <c r="H17" s="155">
        <v>2</v>
      </c>
      <c r="I17" s="146">
        <f t="shared" si="0"/>
        <v>0.4</v>
      </c>
      <c r="J17" s="147">
        <f t="shared" si="2"/>
        <v>0.5</v>
      </c>
      <c r="K17" s="147">
        <f t="shared" si="1"/>
        <v>0.2</v>
      </c>
      <c r="L17" s="2"/>
    </row>
    <row r="18" spans="1:12" ht="25.5">
      <c r="A18" s="82">
        <v>10</v>
      </c>
      <c r="B18" s="90" t="s">
        <v>33</v>
      </c>
      <c r="C18" s="153">
        <v>0</v>
      </c>
      <c r="D18" s="154">
        <v>0</v>
      </c>
      <c r="E18" s="144">
        <v>1</v>
      </c>
      <c r="F18" s="144">
        <v>1</v>
      </c>
      <c r="G18" s="155">
        <v>0</v>
      </c>
      <c r="H18" s="155">
        <v>2</v>
      </c>
      <c r="I18" s="146">
        <f t="shared" si="0"/>
        <v>0.4</v>
      </c>
      <c r="J18" s="147">
        <f t="shared" si="2"/>
        <v>0.5</v>
      </c>
      <c r="K18" s="147">
        <f t="shared" si="1"/>
        <v>0.2</v>
      </c>
      <c r="L18" s="2"/>
    </row>
    <row r="19" spans="1:12" ht="12.75">
      <c r="A19" s="82">
        <v>11</v>
      </c>
      <c r="B19" s="90" t="s">
        <v>34</v>
      </c>
      <c r="C19" s="153">
        <v>0</v>
      </c>
      <c r="D19" s="154">
        <v>0</v>
      </c>
      <c r="E19" s="144">
        <v>1</v>
      </c>
      <c r="F19" s="144">
        <v>1</v>
      </c>
      <c r="G19" s="155">
        <v>0</v>
      </c>
      <c r="H19" s="155">
        <v>2</v>
      </c>
      <c r="I19" s="146">
        <f t="shared" si="0"/>
        <v>0.4</v>
      </c>
      <c r="J19" s="147">
        <f t="shared" si="2"/>
        <v>0.5</v>
      </c>
      <c r="K19" s="147">
        <f t="shared" si="1"/>
        <v>0.2</v>
      </c>
      <c r="L19" s="2"/>
    </row>
    <row r="20" spans="1:12" ht="12.75">
      <c r="A20" s="82">
        <v>12</v>
      </c>
      <c r="B20" s="90" t="s">
        <v>35</v>
      </c>
      <c r="C20" s="153">
        <v>0</v>
      </c>
      <c r="D20" s="154">
        <v>0</v>
      </c>
      <c r="E20" s="144">
        <v>1</v>
      </c>
      <c r="F20" s="144">
        <v>1</v>
      </c>
      <c r="G20" s="155">
        <v>0</v>
      </c>
      <c r="H20" s="155">
        <v>2</v>
      </c>
      <c r="I20" s="146">
        <f t="shared" si="0"/>
        <v>0.4</v>
      </c>
      <c r="J20" s="147">
        <f t="shared" si="2"/>
        <v>0.5</v>
      </c>
      <c r="K20" s="147">
        <f t="shared" si="1"/>
        <v>0.2</v>
      </c>
      <c r="L20" s="2"/>
    </row>
    <row r="21" spans="1:12" ht="12.75">
      <c r="A21" s="82">
        <v>13</v>
      </c>
      <c r="B21" s="22"/>
      <c r="C21" s="153"/>
      <c r="D21" s="154"/>
      <c r="E21" s="144"/>
      <c r="F21" s="155"/>
      <c r="G21" s="155"/>
      <c r="H21" s="155"/>
      <c r="I21" s="146">
        <f t="shared" si="0"/>
        <v>0</v>
      </c>
      <c r="J21" s="147">
        <f t="shared" si="2"/>
        <v>0.5</v>
      </c>
      <c r="K21" s="147">
        <f t="shared" si="1"/>
        <v>0</v>
      </c>
      <c r="L21" s="2"/>
    </row>
    <row r="22" spans="1:12" ht="12.75">
      <c r="A22" s="82">
        <v>14</v>
      </c>
      <c r="B22" s="22"/>
      <c r="C22" s="153"/>
      <c r="D22" s="154"/>
      <c r="E22" s="144"/>
      <c r="F22" s="155"/>
      <c r="G22" s="155"/>
      <c r="H22" s="155"/>
      <c r="I22" s="146">
        <f t="shared" si="0"/>
        <v>0</v>
      </c>
      <c r="J22" s="147">
        <f t="shared" si="2"/>
        <v>0.5</v>
      </c>
      <c r="K22" s="147">
        <f t="shared" si="1"/>
        <v>0</v>
      </c>
      <c r="L22" s="2"/>
    </row>
    <row r="23" spans="1:12" ht="12.75">
      <c r="A23" s="82">
        <v>15</v>
      </c>
      <c r="B23" s="22"/>
      <c r="C23" s="153"/>
      <c r="D23" s="154"/>
      <c r="E23" s="144"/>
      <c r="F23" s="155"/>
      <c r="G23" s="155"/>
      <c r="H23" s="155"/>
      <c r="I23" s="146">
        <f t="shared" si="0"/>
        <v>0</v>
      </c>
      <c r="J23" s="147">
        <f t="shared" si="2"/>
        <v>0.5</v>
      </c>
      <c r="K23" s="147">
        <f t="shared" si="1"/>
        <v>0</v>
      </c>
      <c r="L23" s="2"/>
    </row>
    <row r="24" spans="1:12" ht="12.75">
      <c r="A24" s="82">
        <v>16</v>
      </c>
      <c r="B24" s="22"/>
      <c r="C24" s="153"/>
      <c r="D24" s="154"/>
      <c r="E24" s="144"/>
      <c r="F24" s="155"/>
      <c r="G24" s="155"/>
      <c r="H24" s="155"/>
      <c r="I24" s="146">
        <f t="shared" si="0"/>
        <v>0</v>
      </c>
      <c r="J24" s="147">
        <f t="shared" si="2"/>
        <v>0.5</v>
      </c>
      <c r="K24" s="147">
        <f t="shared" si="1"/>
        <v>0</v>
      </c>
      <c r="L24" s="2"/>
    </row>
    <row r="25" spans="1:12" ht="12.75">
      <c r="A25" s="82">
        <v>17</v>
      </c>
      <c r="B25" s="22"/>
      <c r="C25" s="153"/>
      <c r="D25" s="154"/>
      <c r="E25" s="144"/>
      <c r="F25" s="155"/>
      <c r="G25" s="155"/>
      <c r="H25" s="155"/>
      <c r="I25" s="146">
        <f t="shared" si="0"/>
        <v>0</v>
      </c>
      <c r="J25" s="147">
        <f t="shared" si="2"/>
        <v>0.5</v>
      </c>
      <c r="K25" s="147">
        <f t="shared" si="1"/>
        <v>0</v>
      </c>
      <c r="L25" s="2"/>
    </row>
    <row r="26" spans="1:12" ht="12.75">
      <c r="A26" s="82">
        <v>18</v>
      </c>
      <c r="B26" s="22"/>
      <c r="C26" s="153"/>
      <c r="D26" s="154"/>
      <c r="E26" s="144"/>
      <c r="F26" s="155"/>
      <c r="G26" s="155"/>
      <c r="H26" s="155"/>
      <c r="I26" s="146">
        <f t="shared" si="0"/>
        <v>0</v>
      </c>
      <c r="J26" s="147">
        <f t="shared" si="2"/>
        <v>0.5</v>
      </c>
      <c r="K26" s="147">
        <f t="shared" si="1"/>
        <v>0</v>
      </c>
      <c r="L26" s="2"/>
    </row>
    <row r="27" spans="1:12" ht="12.75">
      <c r="A27" s="82">
        <v>19</v>
      </c>
      <c r="B27" s="22"/>
      <c r="C27" s="153"/>
      <c r="D27" s="154"/>
      <c r="E27" s="144"/>
      <c r="F27" s="155"/>
      <c r="G27" s="155"/>
      <c r="H27" s="155"/>
      <c r="I27" s="146">
        <f t="shared" si="0"/>
        <v>0</v>
      </c>
      <c r="J27" s="147">
        <f t="shared" si="2"/>
        <v>0.5</v>
      </c>
      <c r="K27" s="147">
        <f t="shared" si="1"/>
        <v>0</v>
      </c>
      <c r="L27" s="2"/>
    </row>
    <row r="28" spans="1:12" ht="12.75">
      <c r="A28" s="82">
        <v>20</v>
      </c>
      <c r="B28" s="22"/>
      <c r="C28" s="153"/>
      <c r="D28" s="154"/>
      <c r="E28" s="144"/>
      <c r="F28" s="155"/>
      <c r="G28" s="155"/>
      <c r="H28" s="155"/>
      <c r="I28" s="146">
        <f t="shared" si="0"/>
        <v>0</v>
      </c>
      <c r="J28" s="147">
        <f t="shared" si="2"/>
        <v>0.5</v>
      </c>
      <c r="K28" s="147">
        <f t="shared" si="1"/>
        <v>0</v>
      </c>
      <c r="L28" s="2"/>
    </row>
    <row r="29" spans="1:12" ht="12.75">
      <c r="A29" s="82">
        <v>21</v>
      </c>
      <c r="B29" s="22"/>
      <c r="C29" s="153"/>
      <c r="D29" s="154"/>
      <c r="E29" s="144"/>
      <c r="F29" s="155"/>
      <c r="G29" s="155"/>
      <c r="H29" s="155"/>
      <c r="I29" s="146">
        <f t="shared" si="0"/>
        <v>0</v>
      </c>
      <c r="J29" s="147">
        <f t="shared" si="2"/>
        <v>0.5</v>
      </c>
      <c r="K29" s="147">
        <f t="shared" si="1"/>
        <v>0</v>
      </c>
      <c r="L29" s="2"/>
    </row>
    <row r="30" spans="1:12" ht="12.75">
      <c r="A30" s="82">
        <v>22</v>
      </c>
      <c r="B30" s="22"/>
      <c r="C30" s="153"/>
      <c r="D30" s="154"/>
      <c r="E30" s="144"/>
      <c r="F30" s="155"/>
      <c r="G30" s="155"/>
      <c r="H30" s="155"/>
      <c r="I30" s="146">
        <f t="shared" si="0"/>
        <v>0</v>
      </c>
      <c r="J30" s="147">
        <f t="shared" si="2"/>
        <v>0.5</v>
      </c>
      <c r="K30" s="147">
        <f t="shared" si="1"/>
        <v>0</v>
      </c>
      <c r="L30" s="2"/>
    </row>
    <row r="31" spans="1:12" ht="12.75">
      <c r="A31" s="82">
        <v>23</v>
      </c>
      <c r="B31" s="22"/>
      <c r="C31" s="153"/>
      <c r="D31" s="154"/>
      <c r="E31" s="144"/>
      <c r="F31" s="155"/>
      <c r="G31" s="155"/>
      <c r="H31" s="155"/>
      <c r="I31" s="146">
        <f t="shared" si="0"/>
        <v>0</v>
      </c>
      <c r="J31" s="147">
        <f t="shared" si="2"/>
        <v>0.5</v>
      </c>
      <c r="K31" s="147">
        <f t="shared" si="1"/>
        <v>0</v>
      </c>
      <c r="L31" s="2"/>
    </row>
    <row r="32" spans="1:12" ht="12.75">
      <c r="A32" s="82">
        <v>24</v>
      </c>
      <c r="B32" s="22"/>
      <c r="C32" s="153"/>
      <c r="D32" s="154"/>
      <c r="E32" s="144"/>
      <c r="F32" s="155"/>
      <c r="G32" s="155"/>
      <c r="H32" s="155"/>
      <c r="I32" s="146">
        <f t="shared" si="0"/>
        <v>0</v>
      </c>
      <c r="J32" s="147">
        <f t="shared" si="2"/>
        <v>0.5</v>
      </c>
      <c r="K32" s="147">
        <f t="shared" si="1"/>
        <v>0</v>
      </c>
      <c r="L32" s="2"/>
    </row>
    <row r="33" spans="1:12" ht="12.75">
      <c r="A33" s="188" t="s">
        <v>108</v>
      </c>
      <c r="B33" s="188"/>
      <c r="C33" s="135" t="s">
        <v>41</v>
      </c>
      <c r="D33" s="135" t="s">
        <v>41</v>
      </c>
      <c r="E33" s="135" t="s">
        <v>41</v>
      </c>
      <c r="F33" s="135" t="s">
        <v>41</v>
      </c>
      <c r="G33" s="135" t="s">
        <v>41</v>
      </c>
      <c r="H33" s="135" t="s">
        <v>41</v>
      </c>
      <c r="I33" s="136">
        <f>SUM(I9:I32)</f>
        <v>4.8</v>
      </c>
      <c r="J33" s="141" t="s">
        <v>41</v>
      </c>
      <c r="K33" s="138" t="s">
        <v>41</v>
      </c>
      <c r="L33" s="2"/>
    </row>
  </sheetData>
  <sheetProtection/>
  <mergeCells count="13">
    <mergeCell ref="H5:H7"/>
    <mergeCell ref="I5:I7"/>
    <mergeCell ref="J5:J7"/>
    <mergeCell ref="K5:K6"/>
    <mergeCell ref="A33:B33"/>
    <mergeCell ref="B2:K2"/>
    <mergeCell ref="A5:A7"/>
    <mergeCell ref="B5:B7"/>
    <mergeCell ref="C5:C7"/>
    <mergeCell ref="D5:D7"/>
    <mergeCell ref="E5:E7"/>
    <mergeCell ref="F5:F7"/>
    <mergeCell ref="G5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C1">
      <selection activeCell="F8" sqref="F8"/>
    </sheetView>
  </sheetViews>
  <sheetFormatPr defaultColWidth="9.00390625" defaultRowHeight="12.75"/>
  <cols>
    <col min="1" max="1" width="4.625" style="0" customWidth="1"/>
    <col min="2" max="2" width="35.25390625" style="0" customWidth="1"/>
    <col min="3" max="3" width="17.375" style="0" customWidth="1"/>
    <col min="4" max="4" width="16.875" style="0" customWidth="1"/>
    <col min="5" max="5" width="17.75390625" style="0" customWidth="1"/>
    <col min="6" max="6" width="19.75390625" style="0" customWidth="1"/>
    <col min="7" max="7" width="16.375" style="0" customWidth="1"/>
    <col min="8" max="8" width="12.375" style="0" customWidth="1"/>
    <col min="9" max="9" width="13.625" style="0" customWidth="1"/>
    <col min="10" max="10" width="10.75390625" style="0" customWidth="1"/>
    <col min="11" max="11" width="10.875" style="0" customWidth="1"/>
  </cols>
  <sheetData>
    <row r="1" spans="1:11" ht="39" customHeight="1">
      <c r="A1" s="49"/>
      <c r="B1" s="170" t="s">
        <v>241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4" t="s">
        <v>86</v>
      </c>
    </row>
    <row r="4" spans="1:11" ht="12.75" customHeight="1">
      <c r="A4" s="176" t="s">
        <v>36</v>
      </c>
      <c r="B4" s="168" t="s">
        <v>129</v>
      </c>
      <c r="C4" s="168" t="s">
        <v>310</v>
      </c>
      <c r="D4" s="168" t="s">
        <v>311</v>
      </c>
      <c r="E4" s="168" t="s">
        <v>312</v>
      </c>
      <c r="F4" s="168" t="s">
        <v>313</v>
      </c>
      <c r="G4" s="168" t="s">
        <v>314</v>
      </c>
      <c r="H4" s="168" t="s">
        <v>233</v>
      </c>
      <c r="I4" s="168" t="s">
        <v>236</v>
      </c>
      <c r="J4" s="168" t="s">
        <v>38</v>
      </c>
      <c r="K4" s="171" t="s">
        <v>39</v>
      </c>
    </row>
    <row r="5" spans="1:11" ht="12.75">
      <c r="A5" s="176"/>
      <c r="B5" s="173"/>
      <c r="C5" s="173"/>
      <c r="D5" s="173"/>
      <c r="E5" s="173"/>
      <c r="F5" s="173"/>
      <c r="G5" s="173"/>
      <c r="H5" s="173"/>
      <c r="I5" s="173"/>
      <c r="J5" s="173"/>
      <c r="K5" s="172"/>
    </row>
    <row r="6" spans="1:11" ht="88.5" customHeight="1">
      <c r="A6" s="176"/>
      <c r="B6" s="169"/>
      <c r="C6" s="169"/>
      <c r="D6" s="169"/>
      <c r="E6" s="169"/>
      <c r="F6" s="169"/>
      <c r="G6" s="169"/>
      <c r="H6" s="169"/>
      <c r="I6" s="169"/>
      <c r="J6" s="169"/>
      <c r="K6" s="9" t="s">
        <v>58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0" t="s">
        <v>24</v>
      </c>
      <c r="C8" s="153">
        <v>0</v>
      </c>
      <c r="D8" s="154">
        <v>1</v>
      </c>
      <c r="E8" s="144">
        <v>0</v>
      </c>
      <c r="F8" s="155">
        <v>0</v>
      </c>
      <c r="G8" s="155">
        <v>1</v>
      </c>
      <c r="H8" s="155">
        <v>2</v>
      </c>
      <c r="I8" s="146">
        <f>1/5*H8</f>
        <v>0.4</v>
      </c>
      <c r="J8" s="147">
        <v>0.5</v>
      </c>
      <c r="K8" s="147">
        <f>I8*J8</f>
        <v>0.2</v>
      </c>
    </row>
    <row r="9" spans="1:11" ht="12.75">
      <c r="A9" s="82">
        <v>2</v>
      </c>
      <c r="B9" s="90" t="s">
        <v>25</v>
      </c>
      <c r="C9" s="153">
        <v>0</v>
      </c>
      <c r="D9" s="154">
        <v>1</v>
      </c>
      <c r="E9" s="144">
        <v>0</v>
      </c>
      <c r="F9" s="155">
        <v>0</v>
      </c>
      <c r="G9" s="155">
        <v>1</v>
      </c>
      <c r="H9" s="155">
        <v>2</v>
      </c>
      <c r="I9" s="146">
        <f aca="true" t="shared" si="0" ref="I9:I31">1/5*H9</f>
        <v>0.4</v>
      </c>
      <c r="J9" s="147">
        <f>J8</f>
        <v>0.5</v>
      </c>
      <c r="K9" s="147">
        <f aca="true" t="shared" si="1" ref="K9:K31">I9*J9</f>
        <v>0.2</v>
      </c>
    </row>
    <row r="10" spans="1:11" ht="12.75">
      <c r="A10" s="82">
        <v>3</v>
      </c>
      <c r="B10" s="90" t="s">
        <v>26</v>
      </c>
      <c r="C10" s="153">
        <v>0</v>
      </c>
      <c r="D10" s="154">
        <v>1</v>
      </c>
      <c r="E10" s="144">
        <v>0</v>
      </c>
      <c r="F10" s="155">
        <v>0</v>
      </c>
      <c r="G10" s="155">
        <v>1</v>
      </c>
      <c r="H10" s="155">
        <v>2</v>
      </c>
      <c r="I10" s="146">
        <f t="shared" si="0"/>
        <v>0.4</v>
      </c>
      <c r="J10" s="147">
        <f aca="true" t="shared" si="2" ref="J10:J31">J9</f>
        <v>0.5</v>
      </c>
      <c r="K10" s="147">
        <f t="shared" si="1"/>
        <v>0.2</v>
      </c>
    </row>
    <row r="11" spans="1:11" ht="12.75">
      <c r="A11" s="82">
        <v>4</v>
      </c>
      <c r="B11" s="90" t="s">
        <v>27</v>
      </c>
      <c r="C11" s="153">
        <v>0</v>
      </c>
      <c r="D11" s="154">
        <v>1</v>
      </c>
      <c r="E11" s="144">
        <v>0</v>
      </c>
      <c r="F11" s="155">
        <v>0</v>
      </c>
      <c r="G11" s="155">
        <v>1</v>
      </c>
      <c r="H11" s="155">
        <v>2</v>
      </c>
      <c r="I11" s="146">
        <f t="shared" si="0"/>
        <v>0.4</v>
      </c>
      <c r="J11" s="147">
        <f t="shared" si="2"/>
        <v>0.5</v>
      </c>
      <c r="K11" s="147">
        <f t="shared" si="1"/>
        <v>0.2</v>
      </c>
    </row>
    <row r="12" spans="1:11" ht="25.5">
      <c r="A12" s="82">
        <v>5</v>
      </c>
      <c r="B12" s="90" t="s">
        <v>28</v>
      </c>
      <c r="C12" s="153">
        <v>0</v>
      </c>
      <c r="D12" s="154">
        <v>1</v>
      </c>
      <c r="E12" s="144">
        <v>0</v>
      </c>
      <c r="F12" s="155">
        <v>0</v>
      </c>
      <c r="G12" s="155">
        <v>1</v>
      </c>
      <c r="H12" s="155">
        <v>2</v>
      </c>
      <c r="I12" s="146">
        <f t="shared" si="0"/>
        <v>0.4</v>
      </c>
      <c r="J12" s="147">
        <f t="shared" si="2"/>
        <v>0.5</v>
      </c>
      <c r="K12" s="147">
        <f t="shared" si="1"/>
        <v>0.2</v>
      </c>
    </row>
    <row r="13" spans="1:11" ht="12.75">
      <c r="A13" s="82">
        <v>6</v>
      </c>
      <c r="B13" s="90" t="s">
        <v>29</v>
      </c>
      <c r="C13" s="153">
        <v>0</v>
      </c>
      <c r="D13" s="154">
        <v>1</v>
      </c>
      <c r="E13" s="144">
        <v>0</v>
      </c>
      <c r="F13" s="155">
        <v>0</v>
      </c>
      <c r="G13" s="155">
        <v>1</v>
      </c>
      <c r="H13" s="155">
        <v>2</v>
      </c>
      <c r="I13" s="146">
        <f t="shared" si="0"/>
        <v>0.4</v>
      </c>
      <c r="J13" s="147">
        <f t="shared" si="2"/>
        <v>0.5</v>
      </c>
      <c r="K13" s="147">
        <f t="shared" si="1"/>
        <v>0.2</v>
      </c>
    </row>
    <row r="14" spans="1:11" ht="12.75">
      <c r="A14" s="82">
        <v>7</v>
      </c>
      <c r="B14" s="90" t="s">
        <v>30</v>
      </c>
      <c r="C14" s="153">
        <v>0</v>
      </c>
      <c r="D14" s="154">
        <v>1</v>
      </c>
      <c r="E14" s="144">
        <v>0</v>
      </c>
      <c r="F14" s="155">
        <v>0</v>
      </c>
      <c r="G14" s="155">
        <v>1</v>
      </c>
      <c r="H14" s="155">
        <v>2</v>
      </c>
      <c r="I14" s="146">
        <f t="shared" si="0"/>
        <v>0.4</v>
      </c>
      <c r="J14" s="147">
        <f t="shared" si="2"/>
        <v>0.5</v>
      </c>
      <c r="K14" s="147">
        <f t="shared" si="1"/>
        <v>0.2</v>
      </c>
    </row>
    <row r="15" spans="1:11" ht="12.75">
      <c r="A15" s="82">
        <v>8</v>
      </c>
      <c r="B15" s="90" t="s">
        <v>31</v>
      </c>
      <c r="C15" s="153">
        <v>0</v>
      </c>
      <c r="D15" s="154">
        <v>1</v>
      </c>
      <c r="E15" s="144">
        <v>0</v>
      </c>
      <c r="F15" s="155">
        <v>0</v>
      </c>
      <c r="G15" s="155">
        <v>1</v>
      </c>
      <c r="H15" s="155">
        <v>2</v>
      </c>
      <c r="I15" s="146">
        <f t="shared" si="0"/>
        <v>0.4</v>
      </c>
      <c r="J15" s="147">
        <f t="shared" si="2"/>
        <v>0.5</v>
      </c>
      <c r="K15" s="147">
        <f t="shared" si="1"/>
        <v>0.2</v>
      </c>
    </row>
    <row r="16" spans="1:11" ht="12.75">
      <c r="A16" s="82">
        <v>9</v>
      </c>
      <c r="B16" s="90" t="s">
        <v>32</v>
      </c>
      <c r="C16" s="153">
        <v>0</v>
      </c>
      <c r="D16" s="154">
        <v>1</v>
      </c>
      <c r="E16" s="144">
        <v>0</v>
      </c>
      <c r="F16" s="155">
        <v>0</v>
      </c>
      <c r="G16" s="155">
        <v>1</v>
      </c>
      <c r="H16" s="155">
        <v>2</v>
      </c>
      <c r="I16" s="146">
        <f t="shared" si="0"/>
        <v>0.4</v>
      </c>
      <c r="J16" s="147">
        <f t="shared" si="2"/>
        <v>0.5</v>
      </c>
      <c r="K16" s="147">
        <f t="shared" si="1"/>
        <v>0.2</v>
      </c>
    </row>
    <row r="17" spans="1:11" ht="25.5">
      <c r="A17" s="82">
        <v>10</v>
      </c>
      <c r="B17" s="90" t="s">
        <v>33</v>
      </c>
      <c r="C17" s="153">
        <v>0</v>
      </c>
      <c r="D17" s="154">
        <v>1</v>
      </c>
      <c r="E17" s="144">
        <v>0</v>
      </c>
      <c r="F17" s="155">
        <v>0</v>
      </c>
      <c r="G17" s="155">
        <v>1</v>
      </c>
      <c r="H17" s="155">
        <v>2</v>
      </c>
      <c r="I17" s="146">
        <f t="shared" si="0"/>
        <v>0.4</v>
      </c>
      <c r="J17" s="147">
        <f t="shared" si="2"/>
        <v>0.5</v>
      </c>
      <c r="K17" s="147">
        <f t="shared" si="1"/>
        <v>0.2</v>
      </c>
    </row>
    <row r="18" spans="1:11" ht="12.75">
      <c r="A18" s="82">
        <v>11</v>
      </c>
      <c r="B18" s="90" t="s">
        <v>34</v>
      </c>
      <c r="C18" s="153">
        <v>0</v>
      </c>
      <c r="D18" s="154">
        <v>1</v>
      </c>
      <c r="E18" s="144">
        <v>0</v>
      </c>
      <c r="F18" s="155">
        <v>0</v>
      </c>
      <c r="G18" s="155">
        <v>1</v>
      </c>
      <c r="H18" s="155">
        <v>2</v>
      </c>
      <c r="I18" s="146">
        <f t="shared" si="0"/>
        <v>0.4</v>
      </c>
      <c r="J18" s="147">
        <f t="shared" si="2"/>
        <v>0.5</v>
      </c>
      <c r="K18" s="147">
        <f t="shared" si="1"/>
        <v>0.2</v>
      </c>
    </row>
    <row r="19" spans="1:11" ht="12.75">
      <c r="A19" s="82">
        <v>12</v>
      </c>
      <c r="B19" s="90" t="s">
        <v>35</v>
      </c>
      <c r="C19" s="153">
        <v>0</v>
      </c>
      <c r="D19" s="154">
        <v>1</v>
      </c>
      <c r="E19" s="144">
        <v>0</v>
      </c>
      <c r="F19" s="155">
        <v>0</v>
      </c>
      <c r="G19" s="155">
        <v>1</v>
      </c>
      <c r="H19" s="155">
        <v>2</v>
      </c>
      <c r="I19" s="146">
        <f t="shared" si="0"/>
        <v>0.4</v>
      </c>
      <c r="J19" s="147">
        <f t="shared" si="2"/>
        <v>0.5</v>
      </c>
      <c r="K19" s="147">
        <f t="shared" si="1"/>
        <v>0.2</v>
      </c>
    </row>
    <row r="20" spans="1:11" ht="12.75">
      <c r="A20" s="82">
        <v>13</v>
      </c>
      <c r="B20" s="22"/>
      <c r="C20" s="153"/>
      <c r="D20" s="154"/>
      <c r="E20" s="144"/>
      <c r="F20" s="155"/>
      <c r="G20" s="155"/>
      <c r="H20" s="155"/>
      <c r="I20" s="146">
        <f t="shared" si="0"/>
        <v>0</v>
      </c>
      <c r="J20" s="147">
        <f t="shared" si="2"/>
        <v>0.5</v>
      </c>
      <c r="K20" s="147">
        <f t="shared" si="1"/>
        <v>0</v>
      </c>
    </row>
    <row r="21" spans="1:11" ht="12.75">
      <c r="A21" s="82">
        <v>14</v>
      </c>
      <c r="B21" s="22"/>
      <c r="C21" s="153"/>
      <c r="D21" s="154"/>
      <c r="E21" s="144"/>
      <c r="F21" s="155"/>
      <c r="G21" s="155"/>
      <c r="H21" s="155"/>
      <c r="I21" s="146">
        <f t="shared" si="0"/>
        <v>0</v>
      </c>
      <c r="J21" s="147">
        <f t="shared" si="2"/>
        <v>0.5</v>
      </c>
      <c r="K21" s="147">
        <f t="shared" si="1"/>
        <v>0</v>
      </c>
    </row>
    <row r="22" spans="1:11" ht="12.75">
      <c r="A22" s="82">
        <v>15</v>
      </c>
      <c r="B22" s="22"/>
      <c r="C22" s="153"/>
      <c r="D22" s="154"/>
      <c r="E22" s="144"/>
      <c r="F22" s="155"/>
      <c r="G22" s="155"/>
      <c r="H22" s="155"/>
      <c r="I22" s="146">
        <f t="shared" si="0"/>
        <v>0</v>
      </c>
      <c r="J22" s="147">
        <f t="shared" si="2"/>
        <v>0.5</v>
      </c>
      <c r="K22" s="147">
        <f t="shared" si="1"/>
        <v>0</v>
      </c>
    </row>
    <row r="23" spans="1:11" ht="12.75">
      <c r="A23" s="82">
        <v>16</v>
      </c>
      <c r="B23" s="22"/>
      <c r="C23" s="153"/>
      <c r="D23" s="154"/>
      <c r="E23" s="144"/>
      <c r="F23" s="155"/>
      <c r="G23" s="155"/>
      <c r="H23" s="155"/>
      <c r="I23" s="146">
        <f t="shared" si="0"/>
        <v>0</v>
      </c>
      <c r="J23" s="147">
        <f t="shared" si="2"/>
        <v>0.5</v>
      </c>
      <c r="K23" s="147">
        <f t="shared" si="1"/>
        <v>0</v>
      </c>
    </row>
    <row r="24" spans="1:11" ht="12.75">
      <c r="A24" s="82">
        <v>17</v>
      </c>
      <c r="B24" s="22"/>
      <c r="C24" s="153"/>
      <c r="D24" s="154"/>
      <c r="E24" s="144"/>
      <c r="F24" s="155"/>
      <c r="G24" s="155"/>
      <c r="H24" s="155"/>
      <c r="I24" s="146">
        <f t="shared" si="0"/>
        <v>0</v>
      </c>
      <c r="J24" s="147">
        <f t="shared" si="2"/>
        <v>0.5</v>
      </c>
      <c r="K24" s="147">
        <f t="shared" si="1"/>
        <v>0</v>
      </c>
    </row>
    <row r="25" spans="1:11" ht="12.75">
      <c r="A25" s="82">
        <v>18</v>
      </c>
      <c r="B25" s="22"/>
      <c r="C25" s="153"/>
      <c r="D25" s="154"/>
      <c r="E25" s="144"/>
      <c r="F25" s="155"/>
      <c r="G25" s="155"/>
      <c r="H25" s="155"/>
      <c r="I25" s="146">
        <f t="shared" si="0"/>
        <v>0</v>
      </c>
      <c r="J25" s="147">
        <f t="shared" si="2"/>
        <v>0.5</v>
      </c>
      <c r="K25" s="147">
        <f t="shared" si="1"/>
        <v>0</v>
      </c>
    </row>
    <row r="26" spans="1:11" ht="12.75">
      <c r="A26" s="82">
        <v>19</v>
      </c>
      <c r="B26" s="22"/>
      <c r="C26" s="153"/>
      <c r="D26" s="154"/>
      <c r="E26" s="144"/>
      <c r="F26" s="155"/>
      <c r="G26" s="155"/>
      <c r="H26" s="155"/>
      <c r="I26" s="146">
        <f t="shared" si="0"/>
        <v>0</v>
      </c>
      <c r="J26" s="147">
        <f t="shared" si="2"/>
        <v>0.5</v>
      </c>
      <c r="K26" s="147">
        <f t="shared" si="1"/>
        <v>0</v>
      </c>
    </row>
    <row r="27" spans="1:11" ht="12.75">
      <c r="A27" s="82">
        <v>20</v>
      </c>
      <c r="B27" s="22"/>
      <c r="C27" s="153"/>
      <c r="D27" s="154"/>
      <c r="E27" s="144"/>
      <c r="F27" s="155"/>
      <c r="G27" s="155"/>
      <c r="H27" s="155"/>
      <c r="I27" s="146">
        <f t="shared" si="0"/>
        <v>0</v>
      </c>
      <c r="J27" s="147">
        <f t="shared" si="2"/>
        <v>0.5</v>
      </c>
      <c r="K27" s="147">
        <f t="shared" si="1"/>
        <v>0</v>
      </c>
    </row>
    <row r="28" spans="1:11" ht="12.75">
      <c r="A28" s="82">
        <v>21</v>
      </c>
      <c r="B28" s="22"/>
      <c r="C28" s="153"/>
      <c r="D28" s="154"/>
      <c r="E28" s="144"/>
      <c r="F28" s="155"/>
      <c r="G28" s="155"/>
      <c r="H28" s="155"/>
      <c r="I28" s="146">
        <f t="shared" si="0"/>
        <v>0</v>
      </c>
      <c r="J28" s="147">
        <f t="shared" si="2"/>
        <v>0.5</v>
      </c>
      <c r="K28" s="147">
        <f t="shared" si="1"/>
        <v>0</v>
      </c>
    </row>
    <row r="29" spans="1:11" ht="12.75">
      <c r="A29" s="82">
        <v>22</v>
      </c>
      <c r="B29" s="22"/>
      <c r="C29" s="153"/>
      <c r="D29" s="154"/>
      <c r="E29" s="144"/>
      <c r="F29" s="155"/>
      <c r="G29" s="155"/>
      <c r="H29" s="155"/>
      <c r="I29" s="146">
        <f t="shared" si="0"/>
        <v>0</v>
      </c>
      <c r="J29" s="147">
        <f t="shared" si="2"/>
        <v>0.5</v>
      </c>
      <c r="K29" s="147">
        <f t="shared" si="1"/>
        <v>0</v>
      </c>
    </row>
    <row r="30" spans="1:11" ht="12.75">
      <c r="A30" s="82">
        <v>23</v>
      </c>
      <c r="B30" s="22"/>
      <c r="C30" s="153"/>
      <c r="D30" s="154"/>
      <c r="E30" s="144"/>
      <c r="F30" s="155"/>
      <c r="G30" s="155"/>
      <c r="H30" s="155"/>
      <c r="I30" s="146">
        <f t="shared" si="0"/>
        <v>0</v>
      </c>
      <c r="J30" s="147">
        <f t="shared" si="2"/>
        <v>0.5</v>
      </c>
      <c r="K30" s="147">
        <f t="shared" si="1"/>
        <v>0</v>
      </c>
    </row>
    <row r="31" spans="1:11" ht="12.75">
      <c r="A31" s="82">
        <v>24</v>
      </c>
      <c r="B31" s="22"/>
      <c r="C31" s="153"/>
      <c r="D31" s="154"/>
      <c r="E31" s="144"/>
      <c r="F31" s="155"/>
      <c r="G31" s="155"/>
      <c r="H31" s="155"/>
      <c r="I31" s="146">
        <f t="shared" si="0"/>
        <v>0</v>
      </c>
      <c r="J31" s="147">
        <f t="shared" si="2"/>
        <v>0.5</v>
      </c>
      <c r="K31" s="147">
        <f t="shared" si="1"/>
        <v>0</v>
      </c>
    </row>
    <row r="32" spans="1:11" ht="12.75">
      <c r="A32" s="188" t="s">
        <v>108</v>
      </c>
      <c r="B32" s="188"/>
      <c r="C32" s="135" t="s">
        <v>41</v>
      </c>
      <c r="D32" s="135" t="s">
        <v>41</v>
      </c>
      <c r="E32" s="135" t="s">
        <v>41</v>
      </c>
      <c r="F32" s="135" t="s">
        <v>41</v>
      </c>
      <c r="G32" s="135" t="s">
        <v>41</v>
      </c>
      <c r="H32" s="135" t="s">
        <v>41</v>
      </c>
      <c r="I32" s="136">
        <f>SUM(I8:I31)</f>
        <v>4.8</v>
      </c>
      <c r="J32" s="141" t="s">
        <v>41</v>
      </c>
      <c r="K32" s="138" t="s">
        <v>41</v>
      </c>
    </row>
    <row r="33" spans="1:11" ht="12.75">
      <c r="A33" s="139"/>
      <c r="B33" s="140"/>
      <c r="C33" s="140"/>
      <c r="D33" s="15"/>
      <c r="E33" s="15"/>
      <c r="F33" s="18"/>
      <c r="G33" s="18"/>
      <c r="H33" s="18"/>
      <c r="I33" s="15"/>
      <c r="J33" s="17"/>
      <c r="K33" s="17"/>
    </row>
    <row r="34" spans="1:11" ht="12.75">
      <c r="A34" s="139"/>
      <c r="B34" s="140"/>
      <c r="C34" s="140"/>
      <c r="D34" s="15"/>
      <c r="E34" s="15"/>
      <c r="F34" s="15"/>
      <c r="G34" s="15"/>
      <c r="H34" s="15"/>
      <c r="I34" s="15"/>
      <c r="J34" s="17"/>
      <c r="K34" s="17"/>
    </row>
  </sheetData>
  <sheetProtection/>
  <mergeCells count="13">
    <mergeCell ref="H4:H6"/>
    <mergeCell ref="I4:I6"/>
    <mergeCell ref="J4:J6"/>
    <mergeCell ref="K4:K5"/>
    <mergeCell ref="A32:B32"/>
    <mergeCell ref="B1:K1"/>
    <mergeCell ref="A4:A6"/>
    <mergeCell ref="B4:B6"/>
    <mergeCell ref="C4:C6"/>
    <mergeCell ref="D4:D6"/>
    <mergeCell ref="E4:E6"/>
    <mergeCell ref="F4:F6"/>
    <mergeCell ref="G4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2"/>
  <sheetViews>
    <sheetView zoomScalePageLayoutView="0" workbookViewId="0" topLeftCell="B1">
      <pane xSplit="1" ySplit="2" topLeftCell="D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F6" sqref="F6:G17"/>
    </sheetView>
  </sheetViews>
  <sheetFormatPr defaultColWidth="9.00390625" defaultRowHeight="12.75"/>
  <cols>
    <col min="1" max="1" width="3.375" style="60" customWidth="1"/>
    <col min="2" max="2" width="37.125" style="11" customWidth="1"/>
    <col min="3" max="3" width="12.375" style="11" customWidth="1"/>
    <col min="4" max="4" width="13.125" style="11" customWidth="1"/>
    <col min="5" max="5" width="10.625" style="11" customWidth="1"/>
    <col min="6" max="6" width="9.125" style="11" customWidth="1"/>
    <col min="7" max="7" width="13.75390625" style="44" customWidth="1"/>
    <col min="8" max="8" width="12.875" style="44" customWidth="1"/>
    <col min="9" max="9" width="16.125" style="44" customWidth="1"/>
    <col min="10" max="10" width="15.75390625" style="44" customWidth="1"/>
    <col min="11" max="13" width="12.875" style="44" customWidth="1"/>
    <col min="14" max="14" width="15.375" style="44" customWidth="1"/>
    <col min="15" max="15" width="12.875" style="44" customWidth="1"/>
    <col min="16" max="16" width="15.375" style="44" customWidth="1"/>
    <col min="17" max="19" width="12.875" style="44" customWidth="1"/>
    <col min="20" max="20" width="14.75390625" style="44" customWidth="1"/>
    <col min="21" max="21" width="11.25390625" style="78" customWidth="1"/>
    <col min="22" max="22" width="11.00390625" style="60" customWidth="1"/>
    <col min="23" max="24" width="10.25390625" style="11" customWidth="1"/>
    <col min="25" max="16384" width="9.125" style="56" customWidth="1"/>
  </cols>
  <sheetData>
    <row r="1" spans="1:27" ht="18">
      <c r="A1" s="178" t="s">
        <v>260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55"/>
      <c r="Z1" s="55"/>
      <c r="AA1" s="55"/>
    </row>
    <row r="2" spans="1:6" ht="11.25">
      <c r="A2" s="57"/>
      <c r="B2" s="58"/>
      <c r="C2" s="58"/>
      <c r="D2" s="58"/>
      <c r="E2" s="58"/>
      <c r="F2" s="58"/>
    </row>
    <row r="3" spans="1:24" ht="147.75" customHeight="1">
      <c r="A3" s="176" t="s">
        <v>36</v>
      </c>
      <c r="B3" s="177" t="s">
        <v>129</v>
      </c>
      <c r="C3" s="24" t="s">
        <v>362</v>
      </c>
      <c r="D3" s="23" t="s">
        <v>363</v>
      </c>
      <c r="E3" s="50" t="s">
        <v>364</v>
      </c>
      <c r="F3" s="24" t="s">
        <v>365</v>
      </c>
      <c r="G3" s="76" t="s">
        <v>366</v>
      </c>
      <c r="H3" s="50" t="s">
        <v>367</v>
      </c>
      <c r="I3" s="24" t="s">
        <v>322</v>
      </c>
      <c r="J3" s="23" t="s">
        <v>323</v>
      </c>
      <c r="K3" s="50" t="s">
        <v>324</v>
      </c>
      <c r="L3" s="24" t="s">
        <v>325</v>
      </c>
      <c r="M3" s="76" t="s">
        <v>326</v>
      </c>
      <c r="N3" s="50" t="s">
        <v>327</v>
      </c>
      <c r="O3" s="24" t="s">
        <v>110</v>
      </c>
      <c r="P3" s="23" t="s">
        <v>9</v>
      </c>
      <c r="Q3" s="50" t="s">
        <v>328</v>
      </c>
      <c r="R3" s="24" t="s">
        <v>10</v>
      </c>
      <c r="S3" s="76" t="s">
        <v>11</v>
      </c>
      <c r="T3" s="50" t="s">
        <v>12</v>
      </c>
      <c r="U3" s="20" t="s">
        <v>164</v>
      </c>
      <c r="V3" s="168" t="s">
        <v>109</v>
      </c>
      <c r="W3" s="168" t="s">
        <v>38</v>
      </c>
      <c r="X3" s="21" t="s">
        <v>39</v>
      </c>
    </row>
    <row r="4" spans="1:24" ht="45.75" customHeight="1">
      <c r="A4" s="176"/>
      <c r="B4" s="177"/>
      <c r="C4" s="8" t="s">
        <v>148</v>
      </c>
      <c r="D4" s="8" t="s">
        <v>152</v>
      </c>
      <c r="E4" s="8" t="s">
        <v>99</v>
      </c>
      <c r="F4" s="24" t="s">
        <v>196</v>
      </c>
      <c r="G4" s="8" t="s">
        <v>152</v>
      </c>
      <c r="H4" s="46" t="s">
        <v>87</v>
      </c>
      <c r="I4" s="8" t="s">
        <v>148</v>
      </c>
      <c r="J4" s="8" t="s">
        <v>152</v>
      </c>
      <c r="K4" s="8" t="s">
        <v>89</v>
      </c>
      <c r="L4" s="24" t="s">
        <v>196</v>
      </c>
      <c r="M4" s="8" t="s">
        <v>152</v>
      </c>
      <c r="N4" s="46" t="s">
        <v>161</v>
      </c>
      <c r="O4" s="8" t="s">
        <v>148</v>
      </c>
      <c r="P4" s="8" t="s">
        <v>152</v>
      </c>
      <c r="Q4" s="8" t="s">
        <v>162</v>
      </c>
      <c r="R4" s="24" t="s">
        <v>196</v>
      </c>
      <c r="S4" s="8" t="s">
        <v>152</v>
      </c>
      <c r="T4" s="46" t="s">
        <v>163</v>
      </c>
      <c r="U4" s="75" t="s">
        <v>119</v>
      </c>
      <c r="V4" s="169"/>
      <c r="W4" s="169"/>
      <c r="X4" s="79" t="s">
        <v>120</v>
      </c>
    </row>
    <row r="5" spans="1:24" ht="15.75" customHeight="1">
      <c r="A5" s="28">
        <v>1</v>
      </c>
      <c r="B5" s="24">
        <v>2</v>
      </c>
      <c r="C5" s="8">
        <v>3</v>
      </c>
      <c r="D5" s="8">
        <v>4</v>
      </c>
      <c r="E5" s="20" t="s">
        <v>121</v>
      </c>
      <c r="F5" s="24" t="s">
        <v>122</v>
      </c>
      <c r="G5" s="20" t="s">
        <v>123</v>
      </c>
      <c r="H5" s="46" t="s">
        <v>88</v>
      </c>
      <c r="I5" s="46" t="s">
        <v>118</v>
      </c>
      <c r="J5" s="46" t="s">
        <v>124</v>
      </c>
      <c r="K5" s="46" t="s">
        <v>125</v>
      </c>
      <c r="L5" s="46" t="s">
        <v>126</v>
      </c>
      <c r="M5" s="46" t="s">
        <v>153</v>
      </c>
      <c r="N5" s="46" t="s">
        <v>154</v>
      </c>
      <c r="O5" s="46" t="s">
        <v>155</v>
      </c>
      <c r="P5" s="46" t="s">
        <v>156</v>
      </c>
      <c r="Q5" s="46" t="s">
        <v>157</v>
      </c>
      <c r="R5" s="46" t="s">
        <v>158</v>
      </c>
      <c r="S5" s="46" t="s">
        <v>159</v>
      </c>
      <c r="T5" s="46" t="s">
        <v>160</v>
      </c>
      <c r="U5" s="20" t="s">
        <v>118</v>
      </c>
      <c r="V5" s="24" t="s">
        <v>124</v>
      </c>
      <c r="W5" s="24" t="s">
        <v>125</v>
      </c>
      <c r="X5" s="79" t="s">
        <v>126</v>
      </c>
    </row>
    <row r="6" spans="1:24" ht="12.75">
      <c r="A6" s="82">
        <v>1</v>
      </c>
      <c r="B6" s="90" t="s">
        <v>24</v>
      </c>
      <c r="C6" s="91">
        <v>1931.9</v>
      </c>
      <c r="D6" s="91">
        <v>1482.7</v>
      </c>
      <c r="E6" s="108">
        <f aca="true" t="shared" si="0" ref="E6:E29">C6-D6</f>
        <v>449.20000000000005</v>
      </c>
      <c r="F6" s="98">
        <v>11441.8</v>
      </c>
      <c r="G6" s="98">
        <v>5443.7</v>
      </c>
      <c r="H6" s="108">
        <f aca="true" t="shared" si="1" ref="H6:H29">F6-G6</f>
        <v>5998.099999999999</v>
      </c>
      <c r="I6" s="108">
        <v>40.4</v>
      </c>
      <c r="J6" s="108">
        <v>17.2</v>
      </c>
      <c r="K6" s="108">
        <f>I6-J6</f>
        <v>23.2</v>
      </c>
      <c r="L6" s="108">
        <v>6346.1</v>
      </c>
      <c r="M6" s="108">
        <v>869.5</v>
      </c>
      <c r="N6" s="108">
        <f>L6-M6</f>
        <v>5476.6</v>
      </c>
      <c r="O6" s="108">
        <v>3174.3</v>
      </c>
      <c r="P6" s="108">
        <v>1997.5</v>
      </c>
      <c r="Q6" s="108">
        <v>1176.8</v>
      </c>
      <c r="R6" s="108">
        <v>11482.8</v>
      </c>
      <c r="S6" s="108">
        <v>5351.2</v>
      </c>
      <c r="T6" s="108">
        <v>6131.6</v>
      </c>
      <c r="U6" s="120">
        <f>SUM(E6/H6)</f>
        <v>0.07489038195428553</v>
      </c>
      <c r="V6" s="119">
        <v>0</v>
      </c>
      <c r="W6" s="88">
        <v>0.5</v>
      </c>
      <c r="X6" s="88">
        <f aca="true" t="shared" si="2" ref="X6:X17">V6*W6</f>
        <v>0</v>
      </c>
    </row>
    <row r="7" spans="1:24" ht="12.75">
      <c r="A7" s="82">
        <v>2</v>
      </c>
      <c r="B7" s="90" t="s">
        <v>25</v>
      </c>
      <c r="C7" s="91">
        <v>771.1</v>
      </c>
      <c r="D7" s="91">
        <v>742.5</v>
      </c>
      <c r="E7" s="108">
        <f t="shared" si="0"/>
        <v>28.600000000000023</v>
      </c>
      <c r="F7" s="98">
        <v>2543.3</v>
      </c>
      <c r="G7" s="98">
        <v>1192.9</v>
      </c>
      <c r="H7" s="108">
        <f t="shared" si="1"/>
        <v>1350.4</v>
      </c>
      <c r="I7" s="108">
        <v>7.6</v>
      </c>
      <c r="J7" s="108">
        <v>4.6</v>
      </c>
      <c r="K7" s="108">
        <f aca="true" t="shared" si="3" ref="K7:K30">I7-J7</f>
        <v>3</v>
      </c>
      <c r="L7" s="108">
        <v>1974</v>
      </c>
      <c r="M7" s="108">
        <v>591</v>
      </c>
      <c r="N7" s="108">
        <f aca="true" t="shared" si="4" ref="N7:N30">L7-M7</f>
        <v>1383</v>
      </c>
      <c r="O7" s="108">
        <v>549.6</v>
      </c>
      <c r="P7" s="108">
        <v>513.9</v>
      </c>
      <c r="Q7" s="108">
        <v>35.7</v>
      </c>
      <c r="R7" s="108">
        <v>2348.5</v>
      </c>
      <c r="S7" s="108">
        <v>649.7</v>
      </c>
      <c r="T7" s="108">
        <v>1698.8</v>
      </c>
      <c r="U7" s="120">
        <f aca="true" t="shared" si="5" ref="U7:U17">SUM(E7/H7)</f>
        <v>0.02117890995260665</v>
      </c>
      <c r="V7" s="119">
        <v>0</v>
      </c>
      <c r="W7" s="88">
        <v>0.5</v>
      </c>
      <c r="X7" s="88">
        <f t="shared" si="2"/>
        <v>0</v>
      </c>
    </row>
    <row r="8" spans="1:24" ht="12.75">
      <c r="A8" s="82">
        <v>3</v>
      </c>
      <c r="B8" s="90" t="s">
        <v>26</v>
      </c>
      <c r="C8" s="91">
        <v>100</v>
      </c>
      <c r="D8" s="91"/>
      <c r="E8" s="108">
        <f t="shared" si="0"/>
        <v>100</v>
      </c>
      <c r="F8" s="98">
        <v>3538.2</v>
      </c>
      <c r="G8" s="98">
        <v>672.7</v>
      </c>
      <c r="H8" s="108">
        <f t="shared" si="1"/>
        <v>2865.5</v>
      </c>
      <c r="I8" s="108">
        <v>50.4</v>
      </c>
      <c r="J8" s="108"/>
      <c r="K8" s="108">
        <f t="shared" si="3"/>
        <v>50.4</v>
      </c>
      <c r="L8" s="108">
        <v>3822.8</v>
      </c>
      <c r="M8" s="108">
        <v>712.5</v>
      </c>
      <c r="N8" s="108">
        <f t="shared" si="4"/>
        <v>3110.3</v>
      </c>
      <c r="O8" s="108">
        <v>638.6</v>
      </c>
      <c r="P8" s="108">
        <v>606.9</v>
      </c>
      <c r="Q8" s="108">
        <v>31.7</v>
      </c>
      <c r="R8" s="108">
        <v>4953.5</v>
      </c>
      <c r="S8" s="108">
        <v>1640.1</v>
      </c>
      <c r="T8" s="108">
        <v>3313.4</v>
      </c>
      <c r="U8" s="120">
        <f t="shared" si="5"/>
        <v>0.034897923573547374</v>
      </c>
      <c r="V8" s="119">
        <v>0</v>
      </c>
      <c r="W8" s="88">
        <v>0.5</v>
      </c>
      <c r="X8" s="88">
        <f t="shared" si="2"/>
        <v>0</v>
      </c>
    </row>
    <row r="9" spans="1:24" ht="12.75">
      <c r="A9" s="82">
        <v>4</v>
      </c>
      <c r="B9" s="90" t="s">
        <v>27</v>
      </c>
      <c r="C9" s="91">
        <v>755.5</v>
      </c>
      <c r="D9" s="91">
        <v>742.5</v>
      </c>
      <c r="E9" s="108">
        <f t="shared" si="0"/>
        <v>13</v>
      </c>
      <c r="F9" s="98">
        <v>2580.1</v>
      </c>
      <c r="G9" s="98">
        <v>1295.9</v>
      </c>
      <c r="H9" s="108">
        <f t="shared" si="1"/>
        <v>1284.1999999999998</v>
      </c>
      <c r="I9" s="108">
        <v>50.6</v>
      </c>
      <c r="J9" s="108">
        <v>4.6</v>
      </c>
      <c r="K9" s="108">
        <f t="shared" si="3"/>
        <v>46</v>
      </c>
      <c r="L9" s="108">
        <v>1752.9</v>
      </c>
      <c r="M9" s="108">
        <v>148.6</v>
      </c>
      <c r="N9" s="108">
        <f t="shared" si="4"/>
        <v>1604.3000000000002</v>
      </c>
      <c r="O9" s="108">
        <v>81.1</v>
      </c>
      <c r="P9" s="108">
        <v>2.3</v>
      </c>
      <c r="Q9" s="108">
        <v>78.8</v>
      </c>
      <c r="R9" s="108">
        <v>1515.5</v>
      </c>
      <c r="S9" s="108">
        <v>128.8</v>
      </c>
      <c r="T9" s="108">
        <v>1386.7</v>
      </c>
      <c r="U9" s="120">
        <f t="shared" si="5"/>
        <v>0.01012303379535898</v>
      </c>
      <c r="V9" s="119">
        <v>0</v>
      </c>
      <c r="W9" s="88">
        <v>0.5</v>
      </c>
      <c r="X9" s="88">
        <f t="shared" si="2"/>
        <v>0</v>
      </c>
    </row>
    <row r="10" spans="1:24" ht="12.75">
      <c r="A10" s="82">
        <v>5</v>
      </c>
      <c r="B10" s="90" t="s">
        <v>28</v>
      </c>
      <c r="C10" s="91"/>
      <c r="D10" s="91"/>
      <c r="E10" s="108">
        <f t="shared" si="0"/>
        <v>0</v>
      </c>
      <c r="F10" s="98">
        <v>1814.5</v>
      </c>
      <c r="G10" s="98">
        <v>556.3</v>
      </c>
      <c r="H10" s="108">
        <f t="shared" si="1"/>
        <v>1258.2</v>
      </c>
      <c r="I10" s="108">
        <v>15</v>
      </c>
      <c r="J10" s="108">
        <v>8.4</v>
      </c>
      <c r="K10" s="108">
        <f t="shared" si="3"/>
        <v>6.6</v>
      </c>
      <c r="L10" s="108">
        <v>1756.4</v>
      </c>
      <c r="M10" s="108">
        <v>631.5</v>
      </c>
      <c r="N10" s="108">
        <f t="shared" si="4"/>
        <v>1124.9</v>
      </c>
      <c r="O10" s="108">
        <v>32.1</v>
      </c>
      <c r="P10" s="108">
        <v>10</v>
      </c>
      <c r="Q10" s="108">
        <v>22.1</v>
      </c>
      <c r="R10" s="108">
        <v>1598.9</v>
      </c>
      <c r="S10" s="108">
        <v>145.3</v>
      </c>
      <c r="T10" s="108">
        <v>1453.6</v>
      </c>
      <c r="U10" s="120">
        <f t="shared" si="5"/>
        <v>0</v>
      </c>
      <c r="V10" s="119">
        <v>0</v>
      </c>
      <c r="W10" s="88">
        <v>0.5</v>
      </c>
      <c r="X10" s="88">
        <f t="shared" si="2"/>
        <v>0</v>
      </c>
    </row>
    <row r="11" spans="1:24" ht="12.75">
      <c r="A11" s="82">
        <v>6</v>
      </c>
      <c r="B11" s="90" t="s">
        <v>29</v>
      </c>
      <c r="C11" s="91">
        <v>53.3</v>
      </c>
      <c r="D11" s="91"/>
      <c r="E11" s="108">
        <f t="shared" si="0"/>
        <v>53.3</v>
      </c>
      <c r="F11" s="98">
        <v>1273.1</v>
      </c>
      <c r="G11" s="98">
        <v>136.1</v>
      </c>
      <c r="H11" s="108">
        <f t="shared" si="1"/>
        <v>1137</v>
      </c>
      <c r="I11" s="108">
        <v>14</v>
      </c>
      <c r="J11" s="108">
        <v>14</v>
      </c>
      <c r="K11" s="108">
        <f t="shared" si="3"/>
        <v>0</v>
      </c>
      <c r="L11" s="108">
        <v>1550.9</v>
      </c>
      <c r="M11" s="108">
        <v>426.3</v>
      </c>
      <c r="N11" s="108">
        <f t="shared" si="4"/>
        <v>1124.6000000000001</v>
      </c>
      <c r="O11" s="108">
        <v>19.9</v>
      </c>
      <c r="P11" s="108">
        <v>4.5</v>
      </c>
      <c r="Q11" s="108">
        <v>15.4</v>
      </c>
      <c r="R11" s="108">
        <v>2237.8</v>
      </c>
      <c r="S11" s="108">
        <v>534.2</v>
      </c>
      <c r="T11" s="108">
        <v>1703.6</v>
      </c>
      <c r="U11" s="120">
        <f t="shared" si="5"/>
        <v>0.046877748460861915</v>
      </c>
      <c r="V11" s="119">
        <v>0</v>
      </c>
      <c r="W11" s="88">
        <v>0.5</v>
      </c>
      <c r="X11" s="88">
        <f t="shared" si="2"/>
        <v>0</v>
      </c>
    </row>
    <row r="12" spans="1:24" ht="12.75">
      <c r="A12" s="82">
        <v>7</v>
      </c>
      <c r="B12" s="90" t="s">
        <v>30</v>
      </c>
      <c r="C12" s="91">
        <v>8.4</v>
      </c>
      <c r="D12" s="91"/>
      <c r="E12" s="108">
        <f t="shared" si="0"/>
        <v>8.4</v>
      </c>
      <c r="F12" s="98">
        <v>1753</v>
      </c>
      <c r="G12" s="98">
        <v>178.8</v>
      </c>
      <c r="H12" s="108">
        <f t="shared" si="1"/>
        <v>1574.2</v>
      </c>
      <c r="I12" s="108">
        <v>45.2</v>
      </c>
      <c r="J12" s="108"/>
      <c r="K12" s="108">
        <f t="shared" si="3"/>
        <v>45.2</v>
      </c>
      <c r="L12" s="108">
        <v>2873.8</v>
      </c>
      <c r="M12" s="108">
        <v>1271.8</v>
      </c>
      <c r="N12" s="108">
        <f t="shared" si="4"/>
        <v>1602.0000000000002</v>
      </c>
      <c r="O12" s="108">
        <v>20</v>
      </c>
      <c r="P12" s="108">
        <v>20</v>
      </c>
      <c r="Q12" s="108"/>
      <c r="R12" s="108">
        <v>2200.7</v>
      </c>
      <c r="S12" s="108">
        <v>240.5</v>
      </c>
      <c r="T12" s="108">
        <v>1960.2</v>
      </c>
      <c r="U12" s="120">
        <f t="shared" si="5"/>
        <v>0.005336043704738915</v>
      </c>
      <c r="V12" s="119">
        <v>0</v>
      </c>
      <c r="W12" s="88">
        <v>0.5</v>
      </c>
      <c r="X12" s="88">
        <f t="shared" si="2"/>
        <v>0</v>
      </c>
    </row>
    <row r="13" spans="1:24" ht="12.75">
      <c r="A13" s="82">
        <v>8</v>
      </c>
      <c r="B13" s="90" t="s">
        <v>31</v>
      </c>
      <c r="C13" s="91">
        <v>750.7</v>
      </c>
      <c r="D13" s="91">
        <v>750.7</v>
      </c>
      <c r="E13" s="108">
        <f t="shared" si="0"/>
        <v>0</v>
      </c>
      <c r="F13" s="98">
        <v>4855.8</v>
      </c>
      <c r="G13" s="98">
        <v>2019.3</v>
      </c>
      <c r="H13" s="108">
        <f t="shared" si="1"/>
        <v>2836.5</v>
      </c>
      <c r="I13" s="108">
        <v>6017.5</v>
      </c>
      <c r="J13" s="108">
        <v>5405.8</v>
      </c>
      <c r="K13" s="108">
        <f t="shared" si="3"/>
        <v>611.6999999999998</v>
      </c>
      <c r="L13" s="108">
        <v>11640.1</v>
      </c>
      <c r="M13" s="108">
        <v>7365.1</v>
      </c>
      <c r="N13" s="108">
        <f t="shared" si="4"/>
        <v>4275</v>
      </c>
      <c r="O13" s="108">
        <v>83.2</v>
      </c>
      <c r="P13" s="108">
        <v>18.5</v>
      </c>
      <c r="Q13" s="108">
        <v>64.7</v>
      </c>
      <c r="R13" s="108">
        <v>4281.1</v>
      </c>
      <c r="S13" s="108">
        <v>1017.8</v>
      </c>
      <c r="T13" s="108">
        <v>3263.3</v>
      </c>
      <c r="U13" s="120">
        <f t="shared" si="5"/>
        <v>0</v>
      </c>
      <c r="V13" s="119">
        <v>0</v>
      </c>
      <c r="W13" s="88">
        <v>0.5</v>
      </c>
      <c r="X13" s="88">
        <f t="shared" si="2"/>
        <v>0</v>
      </c>
    </row>
    <row r="14" spans="1:24" ht="12.75">
      <c r="A14" s="82">
        <v>9</v>
      </c>
      <c r="B14" s="90" t="s">
        <v>32</v>
      </c>
      <c r="C14" s="91">
        <v>15.8</v>
      </c>
      <c r="D14" s="91"/>
      <c r="E14" s="108">
        <f t="shared" si="0"/>
        <v>15.8</v>
      </c>
      <c r="F14" s="98">
        <v>1193</v>
      </c>
      <c r="G14" s="98">
        <v>137.3</v>
      </c>
      <c r="H14" s="108">
        <f t="shared" si="1"/>
        <v>1055.7</v>
      </c>
      <c r="I14" s="108">
        <v>11.1</v>
      </c>
      <c r="J14" s="108">
        <v>5.6</v>
      </c>
      <c r="K14" s="108">
        <f t="shared" si="3"/>
        <v>5.5</v>
      </c>
      <c r="L14" s="108">
        <v>1181</v>
      </c>
      <c r="M14" s="108">
        <v>144.9</v>
      </c>
      <c r="N14" s="108">
        <f t="shared" si="4"/>
        <v>1036.1</v>
      </c>
      <c r="O14" s="108">
        <v>36.7</v>
      </c>
      <c r="P14" s="108">
        <v>12.1</v>
      </c>
      <c r="Q14" s="108">
        <v>24.6</v>
      </c>
      <c r="R14" s="108">
        <v>1476.8</v>
      </c>
      <c r="S14" s="108">
        <v>124.9</v>
      </c>
      <c r="T14" s="108">
        <v>1351.9</v>
      </c>
      <c r="U14" s="120">
        <f t="shared" si="5"/>
        <v>0.014966373022639007</v>
      </c>
      <c r="V14" s="119">
        <v>0</v>
      </c>
      <c r="W14" s="88">
        <v>0.5</v>
      </c>
      <c r="X14" s="88">
        <f t="shared" si="2"/>
        <v>0</v>
      </c>
    </row>
    <row r="15" spans="1:24" ht="25.5">
      <c r="A15" s="82">
        <v>10</v>
      </c>
      <c r="B15" s="90" t="s">
        <v>33</v>
      </c>
      <c r="C15" s="91">
        <v>2699.6</v>
      </c>
      <c r="D15" s="91">
        <v>2699.6</v>
      </c>
      <c r="E15" s="108">
        <f t="shared" si="0"/>
        <v>0</v>
      </c>
      <c r="F15" s="98">
        <v>5692.7</v>
      </c>
      <c r="G15" s="98">
        <v>3641.1</v>
      </c>
      <c r="H15" s="108">
        <f t="shared" si="1"/>
        <v>2051.6</v>
      </c>
      <c r="I15" s="108">
        <v>28.1</v>
      </c>
      <c r="J15" s="108">
        <v>25.6</v>
      </c>
      <c r="K15" s="108">
        <f t="shared" si="3"/>
        <v>2.5</v>
      </c>
      <c r="L15" s="108">
        <v>4956.8</v>
      </c>
      <c r="M15" s="108">
        <v>1692.8</v>
      </c>
      <c r="N15" s="108">
        <f t="shared" si="4"/>
        <v>3264</v>
      </c>
      <c r="O15" s="108">
        <v>122.5</v>
      </c>
      <c r="P15" s="108">
        <v>8.4</v>
      </c>
      <c r="Q15" s="108">
        <v>114.1</v>
      </c>
      <c r="R15" s="108">
        <v>3989.1</v>
      </c>
      <c r="S15" s="108">
        <v>1165.9</v>
      </c>
      <c r="T15" s="108">
        <v>2823.2</v>
      </c>
      <c r="U15" s="120">
        <f t="shared" si="5"/>
        <v>0</v>
      </c>
      <c r="V15" s="119">
        <v>0</v>
      </c>
      <c r="W15" s="88">
        <v>0.5</v>
      </c>
      <c r="X15" s="88">
        <f t="shared" si="2"/>
        <v>0</v>
      </c>
    </row>
    <row r="16" spans="1:24" ht="12.75">
      <c r="A16" s="82">
        <v>11</v>
      </c>
      <c r="B16" s="90" t="s">
        <v>34</v>
      </c>
      <c r="C16" s="91">
        <v>5910.5</v>
      </c>
      <c r="D16" s="91">
        <v>5598.1</v>
      </c>
      <c r="E16" s="108">
        <f t="shared" si="0"/>
        <v>312.39999999999964</v>
      </c>
      <c r="F16" s="98">
        <v>11468.6</v>
      </c>
      <c r="G16" s="98">
        <v>7563.7</v>
      </c>
      <c r="H16" s="108">
        <f t="shared" si="1"/>
        <v>3904.9000000000005</v>
      </c>
      <c r="I16" s="108">
        <v>13679.5</v>
      </c>
      <c r="J16" s="108">
        <v>13631.9</v>
      </c>
      <c r="K16" s="108">
        <f t="shared" si="3"/>
        <v>47.600000000000364</v>
      </c>
      <c r="L16" s="108">
        <v>17590</v>
      </c>
      <c r="M16" s="108">
        <v>17052.3</v>
      </c>
      <c r="N16" s="108">
        <f t="shared" si="4"/>
        <v>537.7000000000007</v>
      </c>
      <c r="O16" s="108">
        <v>22.5</v>
      </c>
      <c r="P16" s="108">
        <v>9.5</v>
      </c>
      <c r="Q16" s="108">
        <v>13</v>
      </c>
      <c r="R16" s="108">
        <v>3900.9</v>
      </c>
      <c r="S16" s="108">
        <v>1041.4</v>
      </c>
      <c r="T16" s="108">
        <v>2859.5</v>
      </c>
      <c r="U16" s="120">
        <f t="shared" si="5"/>
        <v>0.08000204870803339</v>
      </c>
      <c r="V16" s="119">
        <v>0</v>
      </c>
      <c r="W16" s="88">
        <v>0.5</v>
      </c>
      <c r="X16" s="88">
        <f t="shared" si="2"/>
        <v>0</v>
      </c>
    </row>
    <row r="17" spans="1:24" ht="12.75">
      <c r="A17" s="82">
        <v>12</v>
      </c>
      <c r="B17" s="90" t="s">
        <v>35</v>
      </c>
      <c r="C17" s="91">
        <v>97.4</v>
      </c>
      <c r="D17" s="91"/>
      <c r="E17" s="108">
        <f t="shared" si="0"/>
        <v>97.4</v>
      </c>
      <c r="F17" s="98">
        <v>3460</v>
      </c>
      <c r="G17" s="98">
        <v>1023.8</v>
      </c>
      <c r="H17" s="108">
        <f t="shared" si="1"/>
        <v>2436.2</v>
      </c>
      <c r="I17" s="108">
        <v>77.8</v>
      </c>
      <c r="J17" s="108"/>
      <c r="K17" s="108">
        <f t="shared" si="3"/>
        <v>77.8</v>
      </c>
      <c r="L17" s="108">
        <v>3476.3</v>
      </c>
      <c r="M17" s="108">
        <v>1246.3</v>
      </c>
      <c r="N17" s="108">
        <f t="shared" si="4"/>
        <v>2230</v>
      </c>
      <c r="O17" s="108">
        <v>137.2</v>
      </c>
      <c r="P17" s="108">
        <v>5.2</v>
      </c>
      <c r="Q17" s="108">
        <v>132</v>
      </c>
      <c r="R17" s="108">
        <v>3422.7</v>
      </c>
      <c r="S17" s="108">
        <v>275.8</v>
      </c>
      <c r="T17" s="108">
        <v>3146.9</v>
      </c>
      <c r="U17" s="120">
        <f t="shared" si="5"/>
        <v>0.03998029718413924</v>
      </c>
      <c r="V17" s="119">
        <v>0</v>
      </c>
      <c r="W17" s="88">
        <v>0.5</v>
      </c>
      <c r="X17" s="88">
        <f t="shared" si="2"/>
        <v>0</v>
      </c>
    </row>
    <row r="18" spans="1:24" ht="12.75">
      <c r="A18" s="82">
        <v>13</v>
      </c>
      <c r="B18" s="22"/>
      <c r="C18" s="91"/>
      <c r="D18" s="91"/>
      <c r="E18" s="108">
        <f t="shared" si="0"/>
        <v>0</v>
      </c>
      <c r="F18" s="98"/>
      <c r="G18" s="98"/>
      <c r="H18" s="108">
        <f t="shared" si="1"/>
        <v>0</v>
      </c>
      <c r="I18" s="108"/>
      <c r="J18" s="108"/>
      <c r="K18" s="108">
        <f t="shared" si="3"/>
        <v>0</v>
      </c>
      <c r="L18" s="108"/>
      <c r="M18" s="108"/>
      <c r="N18" s="108">
        <f t="shared" si="4"/>
        <v>0</v>
      </c>
      <c r="O18" s="108"/>
      <c r="P18" s="108"/>
      <c r="Q18" s="108"/>
      <c r="R18" s="108"/>
      <c r="S18" s="108"/>
      <c r="T18" s="108"/>
      <c r="U18" s="120" t="e">
        <f aca="true" t="shared" si="6" ref="U18:U29">(E18/H18*100+K18/N18*100+Q18/T18*100)/3</f>
        <v>#DIV/0!</v>
      </c>
      <c r="V18" s="119"/>
      <c r="W18" s="88">
        <v>0.5</v>
      </c>
      <c r="X18" s="88">
        <f aca="true" t="shared" si="7" ref="X18:X29">V18*W18</f>
        <v>0</v>
      </c>
    </row>
    <row r="19" spans="1:24" ht="12.75">
      <c r="A19" s="82">
        <v>14</v>
      </c>
      <c r="B19" s="22"/>
      <c r="C19" s="91"/>
      <c r="D19" s="91"/>
      <c r="E19" s="108">
        <f t="shared" si="0"/>
        <v>0</v>
      </c>
      <c r="F19" s="98"/>
      <c r="G19" s="98"/>
      <c r="H19" s="108">
        <f t="shared" si="1"/>
        <v>0</v>
      </c>
      <c r="I19" s="108"/>
      <c r="J19" s="108"/>
      <c r="K19" s="108">
        <f t="shared" si="3"/>
        <v>0</v>
      </c>
      <c r="L19" s="108"/>
      <c r="M19" s="108"/>
      <c r="N19" s="108">
        <f t="shared" si="4"/>
        <v>0</v>
      </c>
      <c r="O19" s="108"/>
      <c r="P19" s="108"/>
      <c r="Q19" s="108"/>
      <c r="R19" s="108"/>
      <c r="S19" s="108"/>
      <c r="T19" s="108"/>
      <c r="U19" s="120" t="e">
        <f t="shared" si="6"/>
        <v>#DIV/0!</v>
      </c>
      <c r="V19" s="119"/>
      <c r="W19" s="88">
        <v>0.5</v>
      </c>
      <c r="X19" s="88">
        <f t="shared" si="7"/>
        <v>0</v>
      </c>
    </row>
    <row r="20" spans="1:24" ht="12.75">
      <c r="A20" s="82">
        <v>15</v>
      </c>
      <c r="B20" s="22"/>
      <c r="C20" s="91"/>
      <c r="D20" s="91"/>
      <c r="E20" s="108">
        <f t="shared" si="0"/>
        <v>0</v>
      </c>
      <c r="F20" s="98"/>
      <c r="G20" s="98"/>
      <c r="H20" s="108">
        <f t="shared" si="1"/>
        <v>0</v>
      </c>
      <c r="I20" s="108"/>
      <c r="J20" s="108"/>
      <c r="K20" s="108">
        <f t="shared" si="3"/>
        <v>0</v>
      </c>
      <c r="L20" s="108"/>
      <c r="M20" s="108"/>
      <c r="N20" s="108">
        <f t="shared" si="4"/>
        <v>0</v>
      </c>
      <c r="O20" s="108"/>
      <c r="P20" s="108"/>
      <c r="Q20" s="108"/>
      <c r="R20" s="108"/>
      <c r="S20" s="108"/>
      <c r="T20" s="108"/>
      <c r="U20" s="120" t="e">
        <f t="shared" si="6"/>
        <v>#DIV/0!</v>
      </c>
      <c r="V20" s="119"/>
      <c r="W20" s="88">
        <v>0.5</v>
      </c>
      <c r="X20" s="88">
        <f t="shared" si="7"/>
        <v>0</v>
      </c>
    </row>
    <row r="21" spans="1:24" ht="12.75">
      <c r="A21" s="82">
        <v>16</v>
      </c>
      <c r="B21" s="22"/>
      <c r="C21" s="91"/>
      <c r="D21" s="91"/>
      <c r="E21" s="108">
        <f t="shared" si="0"/>
        <v>0</v>
      </c>
      <c r="F21" s="98"/>
      <c r="G21" s="98"/>
      <c r="H21" s="108">
        <f t="shared" si="1"/>
        <v>0</v>
      </c>
      <c r="I21" s="108"/>
      <c r="J21" s="108"/>
      <c r="K21" s="108">
        <f t="shared" si="3"/>
        <v>0</v>
      </c>
      <c r="L21" s="108"/>
      <c r="M21" s="108"/>
      <c r="N21" s="108">
        <f t="shared" si="4"/>
        <v>0</v>
      </c>
      <c r="O21" s="108"/>
      <c r="P21" s="108"/>
      <c r="Q21" s="108"/>
      <c r="R21" s="108"/>
      <c r="S21" s="108"/>
      <c r="T21" s="108"/>
      <c r="U21" s="120" t="e">
        <f t="shared" si="6"/>
        <v>#DIV/0!</v>
      </c>
      <c r="V21" s="119"/>
      <c r="W21" s="88">
        <v>0.5</v>
      </c>
      <c r="X21" s="88">
        <f t="shared" si="7"/>
        <v>0</v>
      </c>
    </row>
    <row r="22" spans="1:24" ht="12.75">
      <c r="A22" s="82">
        <v>17</v>
      </c>
      <c r="B22" s="22"/>
      <c r="C22" s="91"/>
      <c r="D22" s="91"/>
      <c r="E22" s="108">
        <f t="shared" si="0"/>
        <v>0</v>
      </c>
      <c r="F22" s="98"/>
      <c r="G22" s="98"/>
      <c r="H22" s="108">
        <f t="shared" si="1"/>
        <v>0</v>
      </c>
      <c r="I22" s="108"/>
      <c r="J22" s="108"/>
      <c r="K22" s="108">
        <f t="shared" si="3"/>
        <v>0</v>
      </c>
      <c r="L22" s="108"/>
      <c r="M22" s="108"/>
      <c r="N22" s="108">
        <f t="shared" si="4"/>
        <v>0</v>
      </c>
      <c r="O22" s="108"/>
      <c r="P22" s="108"/>
      <c r="Q22" s="108"/>
      <c r="R22" s="108"/>
      <c r="S22" s="108"/>
      <c r="T22" s="108"/>
      <c r="U22" s="120" t="e">
        <f t="shared" si="6"/>
        <v>#DIV/0!</v>
      </c>
      <c r="V22" s="119"/>
      <c r="W22" s="88">
        <v>0.5</v>
      </c>
      <c r="X22" s="88">
        <f t="shared" si="7"/>
        <v>0</v>
      </c>
    </row>
    <row r="23" spans="1:24" ht="12.75">
      <c r="A23" s="82">
        <v>18</v>
      </c>
      <c r="B23" s="22"/>
      <c r="C23" s="91"/>
      <c r="D23" s="91"/>
      <c r="E23" s="108">
        <f t="shared" si="0"/>
        <v>0</v>
      </c>
      <c r="F23" s="98"/>
      <c r="G23" s="98"/>
      <c r="H23" s="108">
        <f t="shared" si="1"/>
        <v>0</v>
      </c>
      <c r="I23" s="108"/>
      <c r="J23" s="108"/>
      <c r="K23" s="108">
        <f t="shared" si="3"/>
        <v>0</v>
      </c>
      <c r="L23" s="108"/>
      <c r="M23" s="108"/>
      <c r="N23" s="108">
        <f t="shared" si="4"/>
        <v>0</v>
      </c>
      <c r="O23" s="108"/>
      <c r="P23" s="108"/>
      <c r="Q23" s="108"/>
      <c r="R23" s="108"/>
      <c r="S23" s="108"/>
      <c r="T23" s="108"/>
      <c r="U23" s="120" t="e">
        <f t="shared" si="6"/>
        <v>#DIV/0!</v>
      </c>
      <c r="V23" s="119"/>
      <c r="W23" s="88">
        <v>0.5</v>
      </c>
      <c r="X23" s="88">
        <f t="shared" si="7"/>
        <v>0</v>
      </c>
    </row>
    <row r="24" spans="1:24" ht="12.75">
      <c r="A24" s="82">
        <v>19</v>
      </c>
      <c r="B24" s="22"/>
      <c r="C24" s="91"/>
      <c r="D24" s="91"/>
      <c r="E24" s="108">
        <f t="shared" si="0"/>
        <v>0</v>
      </c>
      <c r="F24" s="98"/>
      <c r="G24" s="98"/>
      <c r="H24" s="108">
        <f t="shared" si="1"/>
        <v>0</v>
      </c>
      <c r="I24" s="108"/>
      <c r="J24" s="108"/>
      <c r="K24" s="108">
        <f t="shared" si="3"/>
        <v>0</v>
      </c>
      <c r="L24" s="108"/>
      <c r="M24" s="108"/>
      <c r="N24" s="108">
        <f t="shared" si="4"/>
        <v>0</v>
      </c>
      <c r="O24" s="108"/>
      <c r="P24" s="108"/>
      <c r="Q24" s="108"/>
      <c r="R24" s="108"/>
      <c r="S24" s="108"/>
      <c r="T24" s="108"/>
      <c r="U24" s="120" t="e">
        <f t="shared" si="6"/>
        <v>#DIV/0!</v>
      </c>
      <c r="V24" s="119"/>
      <c r="W24" s="88">
        <v>0.5</v>
      </c>
      <c r="X24" s="88">
        <f t="shared" si="7"/>
        <v>0</v>
      </c>
    </row>
    <row r="25" spans="1:24" ht="12.75">
      <c r="A25" s="82">
        <v>20</v>
      </c>
      <c r="B25" s="22"/>
      <c r="C25" s="91"/>
      <c r="D25" s="91"/>
      <c r="E25" s="108">
        <f t="shared" si="0"/>
        <v>0</v>
      </c>
      <c r="F25" s="98"/>
      <c r="G25" s="98"/>
      <c r="H25" s="108">
        <f t="shared" si="1"/>
        <v>0</v>
      </c>
      <c r="I25" s="108"/>
      <c r="J25" s="108"/>
      <c r="K25" s="108">
        <f t="shared" si="3"/>
        <v>0</v>
      </c>
      <c r="L25" s="108"/>
      <c r="M25" s="108"/>
      <c r="N25" s="108">
        <f t="shared" si="4"/>
        <v>0</v>
      </c>
      <c r="O25" s="108"/>
      <c r="P25" s="108"/>
      <c r="Q25" s="108"/>
      <c r="R25" s="108"/>
      <c r="S25" s="108"/>
      <c r="T25" s="108"/>
      <c r="U25" s="120" t="e">
        <f t="shared" si="6"/>
        <v>#DIV/0!</v>
      </c>
      <c r="V25" s="119"/>
      <c r="W25" s="88">
        <v>0.5</v>
      </c>
      <c r="X25" s="88">
        <f t="shared" si="7"/>
        <v>0</v>
      </c>
    </row>
    <row r="26" spans="1:24" ht="12.75">
      <c r="A26" s="82">
        <v>21</v>
      </c>
      <c r="B26" s="22"/>
      <c r="C26" s="91"/>
      <c r="D26" s="91"/>
      <c r="E26" s="108">
        <f t="shared" si="0"/>
        <v>0</v>
      </c>
      <c r="F26" s="98"/>
      <c r="G26" s="98"/>
      <c r="H26" s="108">
        <f t="shared" si="1"/>
        <v>0</v>
      </c>
      <c r="I26" s="108"/>
      <c r="J26" s="108"/>
      <c r="K26" s="108">
        <f t="shared" si="3"/>
        <v>0</v>
      </c>
      <c r="L26" s="108"/>
      <c r="M26" s="108"/>
      <c r="N26" s="108">
        <f t="shared" si="4"/>
        <v>0</v>
      </c>
      <c r="O26" s="108"/>
      <c r="P26" s="108"/>
      <c r="Q26" s="108"/>
      <c r="R26" s="108"/>
      <c r="S26" s="108"/>
      <c r="T26" s="108"/>
      <c r="U26" s="120" t="e">
        <f t="shared" si="6"/>
        <v>#DIV/0!</v>
      </c>
      <c r="V26" s="119"/>
      <c r="W26" s="88">
        <v>0.5</v>
      </c>
      <c r="X26" s="88">
        <f t="shared" si="7"/>
        <v>0</v>
      </c>
    </row>
    <row r="27" spans="1:24" ht="12.75">
      <c r="A27" s="82">
        <v>22</v>
      </c>
      <c r="B27" s="22"/>
      <c r="C27" s="91"/>
      <c r="D27" s="91"/>
      <c r="E27" s="108">
        <f t="shared" si="0"/>
        <v>0</v>
      </c>
      <c r="F27" s="98"/>
      <c r="G27" s="98"/>
      <c r="H27" s="108">
        <f t="shared" si="1"/>
        <v>0</v>
      </c>
      <c r="I27" s="108"/>
      <c r="J27" s="108"/>
      <c r="K27" s="108">
        <f t="shared" si="3"/>
        <v>0</v>
      </c>
      <c r="L27" s="108"/>
      <c r="M27" s="108"/>
      <c r="N27" s="108">
        <f t="shared" si="4"/>
        <v>0</v>
      </c>
      <c r="O27" s="108"/>
      <c r="P27" s="108"/>
      <c r="Q27" s="108"/>
      <c r="R27" s="108"/>
      <c r="S27" s="108"/>
      <c r="T27" s="108"/>
      <c r="U27" s="120" t="e">
        <f t="shared" si="6"/>
        <v>#DIV/0!</v>
      </c>
      <c r="V27" s="119"/>
      <c r="W27" s="88">
        <v>0.5</v>
      </c>
      <c r="X27" s="88">
        <f t="shared" si="7"/>
        <v>0</v>
      </c>
    </row>
    <row r="28" spans="1:24" ht="12.75">
      <c r="A28" s="82">
        <v>23</v>
      </c>
      <c r="B28" s="22"/>
      <c r="C28" s="91"/>
      <c r="D28" s="91"/>
      <c r="E28" s="108">
        <f t="shared" si="0"/>
        <v>0</v>
      </c>
      <c r="F28" s="98"/>
      <c r="G28" s="98"/>
      <c r="H28" s="108">
        <f t="shared" si="1"/>
        <v>0</v>
      </c>
      <c r="I28" s="108"/>
      <c r="J28" s="108"/>
      <c r="K28" s="108">
        <f t="shared" si="3"/>
        <v>0</v>
      </c>
      <c r="L28" s="108"/>
      <c r="M28" s="108"/>
      <c r="N28" s="108">
        <f t="shared" si="4"/>
        <v>0</v>
      </c>
      <c r="O28" s="108"/>
      <c r="P28" s="108"/>
      <c r="Q28" s="108"/>
      <c r="R28" s="108"/>
      <c r="S28" s="108"/>
      <c r="T28" s="108"/>
      <c r="U28" s="120" t="e">
        <f t="shared" si="6"/>
        <v>#DIV/0!</v>
      </c>
      <c r="V28" s="119"/>
      <c r="W28" s="88">
        <v>0.5</v>
      </c>
      <c r="X28" s="88">
        <f t="shared" si="7"/>
        <v>0</v>
      </c>
    </row>
    <row r="29" spans="1:24" ht="12.75">
      <c r="A29" s="82">
        <v>24</v>
      </c>
      <c r="B29" s="22"/>
      <c r="C29" s="91"/>
      <c r="D29" s="91"/>
      <c r="E29" s="108">
        <f t="shared" si="0"/>
        <v>0</v>
      </c>
      <c r="F29" s="98"/>
      <c r="G29" s="98"/>
      <c r="H29" s="108">
        <f t="shared" si="1"/>
        <v>0</v>
      </c>
      <c r="I29" s="108"/>
      <c r="J29" s="108"/>
      <c r="K29" s="108">
        <f t="shared" si="3"/>
        <v>0</v>
      </c>
      <c r="L29" s="108"/>
      <c r="M29" s="108"/>
      <c r="N29" s="108">
        <f t="shared" si="4"/>
        <v>0</v>
      </c>
      <c r="O29" s="108"/>
      <c r="P29" s="108"/>
      <c r="Q29" s="108"/>
      <c r="R29" s="108"/>
      <c r="S29" s="108"/>
      <c r="T29" s="108"/>
      <c r="U29" s="120" t="e">
        <f t="shared" si="6"/>
        <v>#DIV/0!</v>
      </c>
      <c r="V29" s="119"/>
      <c r="W29" s="88">
        <v>0.5</v>
      </c>
      <c r="X29" s="88">
        <f t="shared" si="7"/>
        <v>0</v>
      </c>
    </row>
    <row r="30" spans="1:24" ht="12.75">
      <c r="A30" s="174" t="s">
        <v>97</v>
      </c>
      <c r="B30" s="174"/>
      <c r="C30" s="91">
        <f aca="true" t="shared" si="8" ref="C30:H30">SUM(C6:C29)</f>
        <v>13094.2</v>
      </c>
      <c r="D30" s="91">
        <f t="shared" si="8"/>
        <v>12016.1</v>
      </c>
      <c r="E30" s="85">
        <f t="shared" si="8"/>
        <v>1078.0999999999997</v>
      </c>
      <c r="F30" s="85">
        <f t="shared" si="8"/>
        <v>51614.09999999999</v>
      </c>
      <c r="G30" s="85">
        <f t="shared" si="8"/>
        <v>23861.6</v>
      </c>
      <c r="H30" s="84">
        <f t="shared" si="8"/>
        <v>27752.500000000004</v>
      </c>
      <c r="I30" s="84">
        <f>SUM(I6:I29)</f>
        <v>20037.2</v>
      </c>
      <c r="J30" s="84">
        <f>SUM(J6:J29)</f>
        <v>19117.7</v>
      </c>
      <c r="K30" s="108">
        <f t="shared" si="3"/>
        <v>919.5</v>
      </c>
      <c r="L30" s="84">
        <f>SUM(L6:L29)</f>
        <v>58921.100000000006</v>
      </c>
      <c r="M30" s="84">
        <f>SUM(M6:M29)</f>
        <v>32152.599999999995</v>
      </c>
      <c r="N30" s="108">
        <f t="shared" si="4"/>
        <v>26768.50000000001</v>
      </c>
      <c r="O30" s="84">
        <f>SUM(O6:O29)</f>
        <v>4917.7</v>
      </c>
      <c r="P30" s="84">
        <f>SUM(P6:P29)</f>
        <v>3208.8</v>
      </c>
      <c r="Q30" s="108">
        <v>1708.9</v>
      </c>
      <c r="R30" s="84">
        <f>SUM(R6:R29)</f>
        <v>43408.3</v>
      </c>
      <c r="S30" s="84">
        <f>SUM(S6:S29)</f>
        <v>12315.599999999999</v>
      </c>
      <c r="T30" s="108">
        <f>SUM(T6:T29)</f>
        <v>31092.700000000004</v>
      </c>
      <c r="U30" s="120" t="s">
        <v>41</v>
      </c>
      <c r="V30" s="103" t="s">
        <v>41</v>
      </c>
      <c r="W30" s="88">
        <v>0.5</v>
      </c>
      <c r="X30" s="88" t="s">
        <v>41</v>
      </c>
    </row>
    <row r="31" spans="1:24" ht="11.25">
      <c r="A31" s="65"/>
      <c r="B31" s="15"/>
      <c r="C31" s="15"/>
      <c r="D31" s="15"/>
      <c r="E31" s="15"/>
      <c r="F31" s="15"/>
      <c r="V31" s="71"/>
      <c r="W31" s="67"/>
      <c r="X31" s="67"/>
    </row>
    <row r="32" spans="1:24" ht="11.25">
      <c r="A32" s="65"/>
      <c r="B32" s="15"/>
      <c r="C32" s="15"/>
      <c r="D32" s="15"/>
      <c r="E32" s="15"/>
      <c r="F32" s="15" t="s">
        <v>138</v>
      </c>
      <c r="V32" s="64"/>
      <c r="W32" s="67"/>
      <c r="X32" s="67"/>
    </row>
  </sheetData>
  <sheetProtection/>
  <mergeCells count="6">
    <mergeCell ref="A3:A4"/>
    <mergeCell ref="B3:B4"/>
    <mergeCell ref="A30:B30"/>
    <mergeCell ref="A1:X1"/>
    <mergeCell ref="V3:V4"/>
    <mergeCell ref="W3:W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24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4.875" style="0" customWidth="1"/>
    <col min="2" max="2" width="35.625" style="0" customWidth="1"/>
    <col min="3" max="3" width="20.375" style="0" customWidth="1"/>
    <col min="4" max="4" width="23.375" style="0" customWidth="1"/>
    <col min="5" max="5" width="13.625" style="0" customWidth="1"/>
    <col min="6" max="6" width="18.875" style="0" customWidth="1"/>
    <col min="7" max="7" width="15.875" style="0" customWidth="1"/>
    <col min="8" max="8" width="8.25390625" style="0" customWidth="1"/>
    <col min="9" max="9" width="9.25390625" style="0" customWidth="1"/>
    <col min="10" max="10" width="12.75390625" style="0" customWidth="1"/>
    <col min="11" max="11" width="11.00390625" style="0" customWidth="1"/>
  </cols>
  <sheetData>
    <row r="1" spans="1:11" ht="46.5" customHeight="1">
      <c r="A1" s="49"/>
      <c r="B1" s="170" t="s">
        <v>242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4" t="s">
        <v>86</v>
      </c>
    </row>
    <row r="4" spans="1:11" ht="12.75" customHeight="1">
      <c r="A4" s="176" t="s">
        <v>36</v>
      </c>
      <c r="B4" s="168" t="s">
        <v>129</v>
      </c>
      <c r="C4" s="168" t="s">
        <v>315</v>
      </c>
      <c r="D4" s="168" t="s">
        <v>316</v>
      </c>
      <c r="E4" s="168" t="s">
        <v>317</v>
      </c>
      <c r="F4" s="168" t="s">
        <v>318</v>
      </c>
      <c r="G4" s="168" t="s">
        <v>319</v>
      </c>
      <c r="H4" s="168" t="s">
        <v>233</v>
      </c>
      <c r="I4" s="168" t="s">
        <v>236</v>
      </c>
      <c r="J4" s="168" t="s">
        <v>38</v>
      </c>
      <c r="K4" s="171" t="s">
        <v>39</v>
      </c>
    </row>
    <row r="5" spans="1:11" ht="12.75">
      <c r="A5" s="176"/>
      <c r="B5" s="173"/>
      <c r="C5" s="173"/>
      <c r="D5" s="173"/>
      <c r="E5" s="173"/>
      <c r="F5" s="173"/>
      <c r="G5" s="173"/>
      <c r="H5" s="173"/>
      <c r="I5" s="173"/>
      <c r="J5" s="173"/>
      <c r="K5" s="172"/>
    </row>
    <row r="6" spans="1:11" ht="83.25" customHeight="1">
      <c r="A6" s="176"/>
      <c r="B6" s="169"/>
      <c r="C6" s="169"/>
      <c r="D6" s="169"/>
      <c r="E6" s="169"/>
      <c r="F6" s="169"/>
      <c r="G6" s="169"/>
      <c r="H6" s="169"/>
      <c r="I6" s="169"/>
      <c r="J6" s="169"/>
      <c r="K6" s="9" t="s">
        <v>58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0" t="s">
        <v>24</v>
      </c>
      <c r="C8" s="153">
        <v>0</v>
      </c>
      <c r="D8" s="154">
        <v>0</v>
      </c>
      <c r="E8" s="144">
        <v>0</v>
      </c>
      <c r="F8" s="155">
        <v>0</v>
      </c>
      <c r="G8" s="155">
        <v>0</v>
      </c>
      <c r="H8" s="155">
        <v>0</v>
      </c>
      <c r="I8" s="146">
        <v>0</v>
      </c>
      <c r="J8" s="147">
        <v>1.5</v>
      </c>
      <c r="K8" s="147">
        <f>I8*J8</f>
        <v>0</v>
      </c>
    </row>
    <row r="9" spans="1:11" ht="12.75">
      <c r="A9" s="82">
        <v>2</v>
      </c>
      <c r="B9" s="90" t="s">
        <v>25</v>
      </c>
      <c r="C9" s="153">
        <v>0</v>
      </c>
      <c r="D9" s="154">
        <v>0</v>
      </c>
      <c r="E9" s="144">
        <v>0</v>
      </c>
      <c r="F9" s="155">
        <v>0</v>
      </c>
      <c r="G9" s="155">
        <v>0</v>
      </c>
      <c r="H9" s="155">
        <v>0</v>
      </c>
      <c r="I9" s="146">
        <v>0</v>
      </c>
      <c r="J9" s="147">
        <f>J8</f>
        <v>1.5</v>
      </c>
      <c r="K9" s="147">
        <f aca="true" t="shared" si="0" ref="K9:K31">I9*J9</f>
        <v>0</v>
      </c>
    </row>
    <row r="10" spans="1:11" ht="12.75">
      <c r="A10" s="82">
        <v>3</v>
      </c>
      <c r="B10" s="90" t="s">
        <v>26</v>
      </c>
      <c r="C10" s="153">
        <v>0</v>
      </c>
      <c r="D10" s="154">
        <v>0</v>
      </c>
      <c r="E10" s="144">
        <v>0</v>
      </c>
      <c r="F10" s="155">
        <v>0</v>
      </c>
      <c r="G10" s="155">
        <v>0</v>
      </c>
      <c r="H10" s="155">
        <v>0</v>
      </c>
      <c r="I10" s="146">
        <v>0</v>
      </c>
      <c r="J10" s="147">
        <f aca="true" t="shared" si="1" ref="J10:J31">J9</f>
        <v>1.5</v>
      </c>
      <c r="K10" s="147">
        <f t="shared" si="0"/>
        <v>0</v>
      </c>
    </row>
    <row r="11" spans="1:11" ht="12.75">
      <c r="A11" s="82">
        <v>4</v>
      </c>
      <c r="B11" s="90" t="s">
        <v>27</v>
      </c>
      <c r="C11" s="153">
        <v>0</v>
      </c>
      <c r="D11" s="154">
        <v>0</v>
      </c>
      <c r="E11" s="144">
        <v>0</v>
      </c>
      <c r="F11" s="155">
        <v>0</v>
      </c>
      <c r="G11" s="155">
        <v>0</v>
      </c>
      <c r="H11" s="155">
        <v>0</v>
      </c>
      <c r="I11" s="146">
        <v>0</v>
      </c>
      <c r="J11" s="147">
        <f t="shared" si="1"/>
        <v>1.5</v>
      </c>
      <c r="K11" s="147">
        <f t="shared" si="0"/>
        <v>0</v>
      </c>
    </row>
    <row r="12" spans="1:11" ht="25.5">
      <c r="A12" s="82">
        <v>5</v>
      </c>
      <c r="B12" s="90" t="s">
        <v>28</v>
      </c>
      <c r="C12" s="153">
        <v>0</v>
      </c>
      <c r="D12" s="154">
        <v>0</v>
      </c>
      <c r="E12" s="144">
        <v>0</v>
      </c>
      <c r="F12" s="155">
        <v>0</v>
      </c>
      <c r="G12" s="155">
        <v>0</v>
      </c>
      <c r="H12" s="155">
        <v>0</v>
      </c>
      <c r="I12" s="146">
        <v>0</v>
      </c>
      <c r="J12" s="147">
        <f t="shared" si="1"/>
        <v>1.5</v>
      </c>
      <c r="K12" s="147">
        <f t="shared" si="0"/>
        <v>0</v>
      </c>
    </row>
    <row r="13" spans="1:11" ht="12.75">
      <c r="A13" s="82">
        <v>6</v>
      </c>
      <c r="B13" s="90" t="s">
        <v>29</v>
      </c>
      <c r="C13" s="153">
        <v>0</v>
      </c>
      <c r="D13" s="154">
        <v>0</v>
      </c>
      <c r="E13" s="144">
        <v>0</v>
      </c>
      <c r="F13" s="155">
        <v>0</v>
      </c>
      <c r="G13" s="155">
        <v>0</v>
      </c>
      <c r="H13" s="155">
        <v>0</v>
      </c>
      <c r="I13" s="146">
        <v>0</v>
      </c>
      <c r="J13" s="147">
        <f t="shared" si="1"/>
        <v>1.5</v>
      </c>
      <c r="K13" s="147">
        <f t="shared" si="0"/>
        <v>0</v>
      </c>
    </row>
    <row r="14" spans="1:11" ht="12.75">
      <c r="A14" s="82">
        <v>7</v>
      </c>
      <c r="B14" s="90" t="s">
        <v>30</v>
      </c>
      <c r="C14" s="153">
        <v>0</v>
      </c>
      <c r="D14" s="154">
        <v>0</v>
      </c>
      <c r="E14" s="144">
        <v>0</v>
      </c>
      <c r="F14" s="155">
        <v>0</v>
      </c>
      <c r="G14" s="155">
        <v>0</v>
      </c>
      <c r="H14" s="155">
        <v>0</v>
      </c>
      <c r="I14" s="146">
        <v>0</v>
      </c>
      <c r="J14" s="147">
        <f t="shared" si="1"/>
        <v>1.5</v>
      </c>
      <c r="K14" s="147">
        <f t="shared" si="0"/>
        <v>0</v>
      </c>
    </row>
    <row r="15" spans="1:11" ht="12.75">
      <c r="A15" s="82">
        <v>8</v>
      </c>
      <c r="B15" s="90" t="s">
        <v>31</v>
      </c>
      <c r="C15" s="153">
        <v>0</v>
      </c>
      <c r="D15" s="154">
        <v>0</v>
      </c>
      <c r="E15" s="144">
        <v>0</v>
      </c>
      <c r="F15" s="155">
        <v>0</v>
      </c>
      <c r="G15" s="155">
        <v>0</v>
      </c>
      <c r="H15" s="155">
        <v>0</v>
      </c>
      <c r="I15" s="146">
        <v>0</v>
      </c>
      <c r="J15" s="147">
        <f t="shared" si="1"/>
        <v>1.5</v>
      </c>
      <c r="K15" s="147">
        <f t="shared" si="0"/>
        <v>0</v>
      </c>
    </row>
    <row r="16" spans="1:11" ht="12.75">
      <c r="A16" s="82">
        <v>9</v>
      </c>
      <c r="B16" s="90" t="s">
        <v>32</v>
      </c>
      <c r="C16" s="153">
        <v>0</v>
      </c>
      <c r="D16" s="154">
        <v>0</v>
      </c>
      <c r="E16" s="144">
        <v>0</v>
      </c>
      <c r="F16" s="155">
        <v>0</v>
      </c>
      <c r="G16" s="155">
        <v>0</v>
      </c>
      <c r="H16" s="155">
        <v>0</v>
      </c>
      <c r="I16" s="146">
        <v>0</v>
      </c>
      <c r="J16" s="147">
        <f t="shared" si="1"/>
        <v>1.5</v>
      </c>
      <c r="K16" s="147">
        <f t="shared" si="0"/>
        <v>0</v>
      </c>
    </row>
    <row r="17" spans="1:11" ht="25.5">
      <c r="A17" s="82">
        <v>10</v>
      </c>
      <c r="B17" s="90" t="s">
        <v>33</v>
      </c>
      <c r="C17" s="153">
        <v>0</v>
      </c>
      <c r="D17" s="154">
        <v>0</v>
      </c>
      <c r="E17" s="144">
        <v>0</v>
      </c>
      <c r="F17" s="155">
        <v>0</v>
      </c>
      <c r="G17" s="155">
        <v>0</v>
      </c>
      <c r="H17" s="155">
        <v>0</v>
      </c>
      <c r="I17" s="146">
        <v>0</v>
      </c>
      <c r="J17" s="147">
        <f t="shared" si="1"/>
        <v>1.5</v>
      </c>
      <c r="K17" s="147">
        <f t="shared" si="0"/>
        <v>0</v>
      </c>
    </row>
    <row r="18" spans="1:11" ht="12.75">
      <c r="A18" s="82">
        <v>11</v>
      </c>
      <c r="B18" s="90" t="s">
        <v>34</v>
      </c>
      <c r="C18" s="153">
        <v>0</v>
      </c>
      <c r="D18" s="154">
        <v>0</v>
      </c>
      <c r="E18" s="144">
        <v>0</v>
      </c>
      <c r="F18" s="155">
        <v>0</v>
      </c>
      <c r="G18" s="155">
        <v>0</v>
      </c>
      <c r="H18" s="155">
        <v>0</v>
      </c>
      <c r="I18" s="146">
        <v>0</v>
      </c>
      <c r="J18" s="147">
        <f t="shared" si="1"/>
        <v>1.5</v>
      </c>
      <c r="K18" s="147">
        <f t="shared" si="0"/>
        <v>0</v>
      </c>
    </row>
    <row r="19" spans="1:11" ht="12.75">
      <c r="A19" s="82">
        <v>12</v>
      </c>
      <c r="B19" s="90" t="s">
        <v>35</v>
      </c>
      <c r="C19" s="153">
        <v>0</v>
      </c>
      <c r="D19" s="154">
        <v>0</v>
      </c>
      <c r="E19" s="144">
        <v>0</v>
      </c>
      <c r="F19" s="155">
        <v>0</v>
      </c>
      <c r="G19" s="155">
        <v>0</v>
      </c>
      <c r="H19" s="155">
        <v>0</v>
      </c>
      <c r="I19" s="146">
        <v>0</v>
      </c>
      <c r="J19" s="147">
        <f t="shared" si="1"/>
        <v>1.5</v>
      </c>
      <c r="K19" s="147">
        <f t="shared" si="0"/>
        <v>0</v>
      </c>
    </row>
    <row r="20" spans="1:11" ht="12.75">
      <c r="A20" s="82">
        <v>13</v>
      </c>
      <c r="B20" s="22"/>
      <c r="C20" s="153"/>
      <c r="D20" s="154"/>
      <c r="E20" s="144"/>
      <c r="F20" s="155"/>
      <c r="G20" s="155"/>
      <c r="H20" s="155"/>
      <c r="I20" s="146"/>
      <c r="J20" s="147">
        <f t="shared" si="1"/>
        <v>1.5</v>
      </c>
      <c r="K20" s="147">
        <f t="shared" si="0"/>
        <v>0</v>
      </c>
    </row>
    <row r="21" spans="1:11" ht="12.75">
      <c r="A21" s="82">
        <v>14</v>
      </c>
      <c r="B21" s="22"/>
      <c r="C21" s="153"/>
      <c r="D21" s="154"/>
      <c r="E21" s="144"/>
      <c r="F21" s="155"/>
      <c r="G21" s="155"/>
      <c r="H21" s="155"/>
      <c r="I21" s="146"/>
      <c r="J21" s="147">
        <f t="shared" si="1"/>
        <v>1.5</v>
      </c>
      <c r="K21" s="147">
        <f t="shared" si="0"/>
        <v>0</v>
      </c>
    </row>
    <row r="22" spans="1:11" ht="12.75">
      <c r="A22" s="82">
        <v>15</v>
      </c>
      <c r="B22" s="22"/>
      <c r="C22" s="153"/>
      <c r="D22" s="154"/>
      <c r="E22" s="144"/>
      <c r="F22" s="155"/>
      <c r="G22" s="155"/>
      <c r="H22" s="155"/>
      <c r="I22" s="146"/>
      <c r="J22" s="147">
        <f t="shared" si="1"/>
        <v>1.5</v>
      </c>
      <c r="K22" s="147">
        <f t="shared" si="0"/>
        <v>0</v>
      </c>
    </row>
    <row r="23" spans="1:11" ht="12.75">
      <c r="A23" s="82">
        <v>16</v>
      </c>
      <c r="B23" s="22"/>
      <c r="C23" s="153"/>
      <c r="D23" s="154"/>
      <c r="E23" s="144"/>
      <c r="F23" s="155"/>
      <c r="G23" s="155"/>
      <c r="H23" s="155"/>
      <c r="I23" s="146"/>
      <c r="J23" s="147">
        <f t="shared" si="1"/>
        <v>1.5</v>
      </c>
      <c r="K23" s="147">
        <f t="shared" si="0"/>
        <v>0</v>
      </c>
    </row>
    <row r="24" spans="1:11" ht="12.75">
      <c r="A24" s="82">
        <v>17</v>
      </c>
      <c r="B24" s="22"/>
      <c r="C24" s="153"/>
      <c r="D24" s="154"/>
      <c r="E24" s="144"/>
      <c r="F24" s="155"/>
      <c r="G24" s="155"/>
      <c r="H24" s="155"/>
      <c r="I24" s="146"/>
      <c r="J24" s="147">
        <f t="shared" si="1"/>
        <v>1.5</v>
      </c>
      <c r="K24" s="147">
        <f t="shared" si="0"/>
        <v>0</v>
      </c>
    </row>
    <row r="25" spans="1:11" ht="12.75">
      <c r="A25" s="82">
        <v>18</v>
      </c>
      <c r="B25" s="22"/>
      <c r="C25" s="153"/>
      <c r="D25" s="154"/>
      <c r="E25" s="144"/>
      <c r="F25" s="155"/>
      <c r="G25" s="155"/>
      <c r="H25" s="155"/>
      <c r="I25" s="146"/>
      <c r="J25" s="147">
        <f t="shared" si="1"/>
        <v>1.5</v>
      </c>
      <c r="K25" s="147">
        <f t="shared" si="0"/>
        <v>0</v>
      </c>
    </row>
    <row r="26" spans="1:11" ht="12.75">
      <c r="A26" s="82">
        <v>19</v>
      </c>
      <c r="B26" s="22"/>
      <c r="C26" s="153"/>
      <c r="D26" s="154"/>
      <c r="E26" s="144"/>
      <c r="F26" s="155"/>
      <c r="G26" s="155"/>
      <c r="H26" s="155"/>
      <c r="I26" s="146"/>
      <c r="J26" s="147">
        <f t="shared" si="1"/>
        <v>1.5</v>
      </c>
      <c r="K26" s="147">
        <f t="shared" si="0"/>
        <v>0</v>
      </c>
    </row>
    <row r="27" spans="1:11" ht="12.75">
      <c r="A27" s="82">
        <v>20</v>
      </c>
      <c r="B27" s="22"/>
      <c r="C27" s="153"/>
      <c r="D27" s="154"/>
      <c r="E27" s="144"/>
      <c r="F27" s="155"/>
      <c r="G27" s="155"/>
      <c r="H27" s="155"/>
      <c r="I27" s="146"/>
      <c r="J27" s="147">
        <f t="shared" si="1"/>
        <v>1.5</v>
      </c>
      <c r="K27" s="147">
        <f t="shared" si="0"/>
        <v>0</v>
      </c>
    </row>
    <row r="28" spans="1:11" ht="12.75">
      <c r="A28" s="82">
        <v>21</v>
      </c>
      <c r="B28" s="22"/>
      <c r="C28" s="153"/>
      <c r="D28" s="154"/>
      <c r="E28" s="144"/>
      <c r="F28" s="155"/>
      <c r="G28" s="155"/>
      <c r="H28" s="155"/>
      <c r="I28" s="146"/>
      <c r="J28" s="147">
        <f t="shared" si="1"/>
        <v>1.5</v>
      </c>
      <c r="K28" s="147">
        <f t="shared" si="0"/>
        <v>0</v>
      </c>
    </row>
    <row r="29" spans="1:11" ht="12.75">
      <c r="A29" s="82">
        <v>22</v>
      </c>
      <c r="B29" s="22"/>
      <c r="C29" s="153"/>
      <c r="D29" s="154"/>
      <c r="E29" s="144"/>
      <c r="F29" s="155"/>
      <c r="G29" s="155"/>
      <c r="H29" s="155"/>
      <c r="I29" s="146"/>
      <c r="J29" s="147">
        <f t="shared" si="1"/>
        <v>1.5</v>
      </c>
      <c r="K29" s="147">
        <f t="shared" si="0"/>
        <v>0</v>
      </c>
    </row>
    <row r="30" spans="1:11" ht="12.75">
      <c r="A30" s="82">
        <v>23</v>
      </c>
      <c r="B30" s="22"/>
      <c r="C30" s="153"/>
      <c r="D30" s="154"/>
      <c r="E30" s="144"/>
      <c r="F30" s="155"/>
      <c r="G30" s="155"/>
      <c r="H30" s="155"/>
      <c r="I30" s="146"/>
      <c r="J30" s="147">
        <f t="shared" si="1"/>
        <v>1.5</v>
      </c>
      <c r="K30" s="147">
        <f t="shared" si="0"/>
        <v>0</v>
      </c>
    </row>
    <row r="31" spans="1:11" ht="12.75">
      <c r="A31" s="82">
        <v>24</v>
      </c>
      <c r="B31" s="22"/>
      <c r="C31" s="153"/>
      <c r="D31" s="154"/>
      <c r="E31" s="144"/>
      <c r="F31" s="155"/>
      <c r="G31" s="155"/>
      <c r="H31" s="155"/>
      <c r="I31" s="146"/>
      <c r="J31" s="147">
        <f t="shared" si="1"/>
        <v>1.5</v>
      </c>
      <c r="K31" s="147">
        <f t="shared" si="0"/>
        <v>0</v>
      </c>
    </row>
    <row r="32" spans="1:11" ht="12.75">
      <c r="A32" s="188" t="s">
        <v>108</v>
      </c>
      <c r="B32" s="188"/>
      <c r="C32" s="135" t="s">
        <v>41</v>
      </c>
      <c r="D32" s="135" t="s">
        <v>41</v>
      </c>
      <c r="E32" s="135" t="s">
        <v>41</v>
      </c>
      <c r="F32" s="135" t="s">
        <v>41</v>
      </c>
      <c r="G32" s="135" t="s">
        <v>41</v>
      </c>
      <c r="H32" s="135" t="s">
        <v>41</v>
      </c>
      <c r="I32" s="136">
        <f>SUM(I8:I31)</f>
        <v>0</v>
      </c>
      <c r="J32" s="141" t="s">
        <v>41</v>
      </c>
      <c r="K32" s="138" t="s">
        <v>41</v>
      </c>
    </row>
  </sheetData>
  <sheetProtection/>
  <mergeCells count="13">
    <mergeCell ref="H4:H6"/>
    <mergeCell ref="I4:I6"/>
    <mergeCell ref="J4:J6"/>
    <mergeCell ref="K4:K5"/>
    <mergeCell ref="A32:B32"/>
    <mergeCell ref="B1:K1"/>
    <mergeCell ref="A4:A6"/>
    <mergeCell ref="B4:B6"/>
    <mergeCell ref="C4:C6"/>
    <mergeCell ref="D4:D6"/>
    <mergeCell ref="E4:E6"/>
    <mergeCell ref="F4:F6"/>
    <mergeCell ref="G4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4.00390625" style="0" customWidth="1"/>
    <col min="2" max="2" width="37.125" style="0" customWidth="1"/>
    <col min="3" max="3" width="23.625" style="0" customWidth="1"/>
    <col min="4" max="4" width="25.875" style="0" customWidth="1"/>
    <col min="5" max="5" width="18.875" style="0" customWidth="1"/>
    <col min="6" max="6" width="17.375" style="0" customWidth="1"/>
    <col min="7" max="7" width="14.75390625" style="0" customWidth="1"/>
    <col min="8" max="8" width="17.25390625" style="0" customWidth="1"/>
  </cols>
  <sheetData>
    <row r="1" spans="1:8" ht="37.5" customHeight="1">
      <c r="A1" s="49"/>
      <c r="B1" s="170" t="s">
        <v>243</v>
      </c>
      <c r="C1" s="170"/>
      <c r="D1" s="170"/>
      <c r="E1" s="170"/>
      <c r="F1" s="170"/>
      <c r="G1" s="170"/>
      <c r="H1" s="170"/>
    </row>
    <row r="2" spans="1:8" ht="12.75">
      <c r="A2" s="3"/>
      <c r="B2" s="4"/>
      <c r="C2" s="4"/>
      <c r="D2" s="4"/>
      <c r="E2" s="4"/>
      <c r="F2" s="4"/>
      <c r="G2" s="2"/>
      <c r="H2" s="2"/>
    </row>
    <row r="3" spans="1:8" ht="12.75">
      <c r="A3" s="3"/>
      <c r="B3" s="4"/>
      <c r="C3" s="4"/>
      <c r="D3" s="4"/>
      <c r="E3" s="4"/>
      <c r="F3" s="4"/>
      <c r="G3" s="2"/>
      <c r="H3" s="134" t="s">
        <v>86</v>
      </c>
    </row>
    <row r="4" spans="1:8" ht="12.75" customHeight="1">
      <c r="A4" s="176" t="s">
        <v>36</v>
      </c>
      <c r="B4" s="168" t="s">
        <v>129</v>
      </c>
      <c r="C4" s="168" t="s">
        <v>320</v>
      </c>
      <c r="D4" s="168" t="s">
        <v>321</v>
      </c>
      <c r="E4" s="168" t="s">
        <v>233</v>
      </c>
      <c r="F4" s="168" t="s">
        <v>244</v>
      </c>
      <c r="G4" s="168" t="s">
        <v>38</v>
      </c>
      <c r="H4" s="171" t="s">
        <v>39</v>
      </c>
    </row>
    <row r="5" spans="1:8" ht="12.75">
      <c r="A5" s="176"/>
      <c r="B5" s="173"/>
      <c r="C5" s="173"/>
      <c r="D5" s="173"/>
      <c r="E5" s="173"/>
      <c r="F5" s="173"/>
      <c r="G5" s="173"/>
      <c r="H5" s="172"/>
    </row>
    <row r="6" spans="1:8" ht="101.25" customHeight="1">
      <c r="A6" s="176"/>
      <c r="B6" s="169"/>
      <c r="C6" s="169"/>
      <c r="D6" s="169"/>
      <c r="E6" s="169"/>
      <c r="F6" s="169"/>
      <c r="G6" s="169"/>
      <c r="H6" s="9" t="s">
        <v>82</v>
      </c>
    </row>
    <row r="7" spans="1:8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69">
        <v>6</v>
      </c>
      <c r="G7" s="8">
        <v>7</v>
      </c>
      <c r="H7" s="81">
        <v>8</v>
      </c>
    </row>
    <row r="8" spans="1:8" ht="12.75">
      <c r="A8" s="82">
        <v>1</v>
      </c>
      <c r="B8" s="90" t="s">
        <v>24</v>
      </c>
      <c r="C8" s="153">
        <v>1</v>
      </c>
      <c r="D8" s="154">
        <v>1</v>
      </c>
      <c r="E8" s="155">
        <v>2</v>
      </c>
      <c r="F8" s="146">
        <v>1</v>
      </c>
      <c r="G8" s="147">
        <v>1.5</v>
      </c>
      <c r="H8" s="147">
        <f>F8*G8</f>
        <v>1.5</v>
      </c>
    </row>
    <row r="9" spans="1:8" ht="12.75">
      <c r="A9" s="82">
        <v>2</v>
      </c>
      <c r="B9" s="90" t="s">
        <v>25</v>
      </c>
      <c r="C9" s="153">
        <v>0</v>
      </c>
      <c r="D9" s="154">
        <v>0</v>
      </c>
      <c r="E9" s="155">
        <v>0</v>
      </c>
      <c r="F9" s="146">
        <v>0</v>
      </c>
      <c r="G9" s="147">
        <f>G8</f>
        <v>1.5</v>
      </c>
      <c r="H9" s="147">
        <f aca="true" t="shared" si="0" ref="H9:H31">F9*G9</f>
        <v>0</v>
      </c>
    </row>
    <row r="10" spans="1:8" ht="12.75">
      <c r="A10" s="82">
        <v>3</v>
      </c>
      <c r="B10" s="90" t="s">
        <v>26</v>
      </c>
      <c r="C10" s="153">
        <v>0</v>
      </c>
      <c r="D10" s="154">
        <v>0</v>
      </c>
      <c r="E10" s="155">
        <v>0</v>
      </c>
      <c r="F10" s="146">
        <v>0</v>
      </c>
      <c r="G10" s="147">
        <f aca="true" t="shared" si="1" ref="G10:G31">G9</f>
        <v>1.5</v>
      </c>
      <c r="H10" s="147">
        <f t="shared" si="0"/>
        <v>0</v>
      </c>
    </row>
    <row r="11" spans="1:8" ht="12.75">
      <c r="A11" s="82">
        <v>4</v>
      </c>
      <c r="B11" s="90" t="s">
        <v>27</v>
      </c>
      <c r="C11" s="153">
        <v>0</v>
      </c>
      <c r="D11" s="154">
        <v>0</v>
      </c>
      <c r="E11" s="155">
        <v>0</v>
      </c>
      <c r="F11" s="146">
        <v>0</v>
      </c>
      <c r="G11" s="147">
        <f t="shared" si="1"/>
        <v>1.5</v>
      </c>
      <c r="H11" s="147">
        <f t="shared" si="0"/>
        <v>0</v>
      </c>
    </row>
    <row r="12" spans="1:8" ht="12.75">
      <c r="A12" s="82">
        <v>5</v>
      </c>
      <c r="B12" s="90" t="s">
        <v>28</v>
      </c>
      <c r="C12" s="153">
        <v>0</v>
      </c>
      <c r="D12" s="154">
        <v>0</v>
      </c>
      <c r="E12" s="155">
        <v>0</v>
      </c>
      <c r="F12" s="146">
        <v>0</v>
      </c>
      <c r="G12" s="147">
        <f t="shared" si="1"/>
        <v>1.5</v>
      </c>
      <c r="H12" s="147">
        <f t="shared" si="0"/>
        <v>0</v>
      </c>
    </row>
    <row r="13" spans="1:8" ht="12.75">
      <c r="A13" s="82">
        <v>6</v>
      </c>
      <c r="B13" s="90" t="s">
        <v>29</v>
      </c>
      <c r="C13" s="153">
        <v>0</v>
      </c>
      <c r="D13" s="154">
        <v>0</v>
      </c>
      <c r="E13" s="155">
        <v>0</v>
      </c>
      <c r="F13" s="146">
        <v>0</v>
      </c>
      <c r="G13" s="147">
        <f t="shared" si="1"/>
        <v>1.5</v>
      </c>
      <c r="H13" s="147">
        <f t="shared" si="0"/>
        <v>0</v>
      </c>
    </row>
    <row r="14" spans="1:8" ht="12.75">
      <c r="A14" s="82">
        <v>7</v>
      </c>
      <c r="B14" s="90" t="s">
        <v>30</v>
      </c>
      <c r="C14" s="153">
        <v>0</v>
      </c>
      <c r="D14" s="154">
        <v>0</v>
      </c>
      <c r="E14" s="155">
        <v>0</v>
      </c>
      <c r="F14" s="146">
        <v>0</v>
      </c>
      <c r="G14" s="147">
        <f t="shared" si="1"/>
        <v>1.5</v>
      </c>
      <c r="H14" s="147">
        <f t="shared" si="0"/>
        <v>0</v>
      </c>
    </row>
    <row r="15" spans="1:8" ht="12.75">
      <c r="A15" s="82">
        <v>8</v>
      </c>
      <c r="B15" s="90" t="s">
        <v>31</v>
      </c>
      <c r="C15" s="153">
        <v>0</v>
      </c>
      <c r="D15" s="154">
        <v>0</v>
      </c>
      <c r="E15" s="155">
        <v>0</v>
      </c>
      <c r="F15" s="146">
        <v>0</v>
      </c>
      <c r="G15" s="147">
        <f t="shared" si="1"/>
        <v>1.5</v>
      </c>
      <c r="H15" s="147">
        <f t="shared" si="0"/>
        <v>0</v>
      </c>
    </row>
    <row r="16" spans="1:8" ht="12.75">
      <c r="A16" s="82">
        <v>9</v>
      </c>
      <c r="B16" s="90" t="s">
        <v>32</v>
      </c>
      <c r="C16" s="153">
        <v>0</v>
      </c>
      <c r="D16" s="154">
        <v>0</v>
      </c>
      <c r="E16" s="155">
        <v>0</v>
      </c>
      <c r="F16" s="146">
        <v>0</v>
      </c>
      <c r="G16" s="147">
        <f t="shared" si="1"/>
        <v>1.5</v>
      </c>
      <c r="H16" s="147">
        <f t="shared" si="0"/>
        <v>0</v>
      </c>
    </row>
    <row r="17" spans="1:8" ht="25.5">
      <c r="A17" s="82">
        <v>10</v>
      </c>
      <c r="B17" s="90" t="s">
        <v>33</v>
      </c>
      <c r="C17" s="153">
        <v>0</v>
      </c>
      <c r="D17" s="154">
        <v>0</v>
      </c>
      <c r="E17" s="155">
        <v>0</v>
      </c>
      <c r="F17" s="146">
        <v>0</v>
      </c>
      <c r="G17" s="147">
        <f t="shared" si="1"/>
        <v>1.5</v>
      </c>
      <c r="H17" s="147">
        <f t="shared" si="0"/>
        <v>0</v>
      </c>
    </row>
    <row r="18" spans="1:8" ht="12.75">
      <c r="A18" s="82">
        <v>11</v>
      </c>
      <c r="B18" s="90" t="s">
        <v>34</v>
      </c>
      <c r="C18" s="153">
        <v>0</v>
      </c>
      <c r="D18" s="154">
        <v>0</v>
      </c>
      <c r="E18" s="155">
        <v>0</v>
      </c>
      <c r="F18" s="146">
        <v>0</v>
      </c>
      <c r="G18" s="147">
        <f t="shared" si="1"/>
        <v>1.5</v>
      </c>
      <c r="H18" s="147">
        <f t="shared" si="0"/>
        <v>0</v>
      </c>
    </row>
    <row r="19" spans="1:8" ht="12.75">
      <c r="A19" s="82">
        <v>12</v>
      </c>
      <c r="B19" s="90" t="s">
        <v>35</v>
      </c>
      <c r="C19" s="153">
        <v>0</v>
      </c>
      <c r="D19" s="154">
        <v>0</v>
      </c>
      <c r="E19" s="155">
        <v>0</v>
      </c>
      <c r="F19" s="146">
        <v>0</v>
      </c>
      <c r="G19" s="147">
        <f t="shared" si="1"/>
        <v>1.5</v>
      </c>
      <c r="H19" s="147">
        <f t="shared" si="0"/>
        <v>0</v>
      </c>
    </row>
    <row r="20" spans="1:8" ht="12.75">
      <c r="A20" s="82">
        <v>13</v>
      </c>
      <c r="B20" s="22"/>
      <c r="C20" s="153"/>
      <c r="D20" s="154"/>
      <c r="E20" s="155"/>
      <c r="F20" s="146"/>
      <c r="G20" s="147">
        <f t="shared" si="1"/>
        <v>1.5</v>
      </c>
      <c r="H20" s="147">
        <f t="shared" si="0"/>
        <v>0</v>
      </c>
    </row>
    <row r="21" spans="1:8" ht="12.75">
      <c r="A21" s="82">
        <v>14</v>
      </c>
      <c r="B21" s="22"/>
      <c r="C21" s="153"/>
      <c r="D21" s="154"/>
      <c r="E21" s="155"/>
      <c r="F21" s="146"/>
      <c r="G21" s="147">
        <f t="shared" si="1"/>
        <v>1.5</v>
      </c>
      <c r="H21" s="147">
        <f t="shared" si="0"/>
        <v>0</v>
      </c>
    </row>
    <row r="22" spans="1:8" ht="12.75">
      <c r="A22" s="82">
        <v>15</v>
      </c>
      <c r="B22" s="22"/>
      <c r="C22" s="153"/>
      <c r="D22" s="154"/>
      <c r="E22" s="155"/>
      <c r="F22" s="146"/>
      <c r="G22" s="147">
        <f t="shared" si="1"/>
        <v>1.5</v>
      </c>
      <c r="H22" s="147">
        <f t="shared" si="0"/>
        <v>0</v>
      </c>
    </row>
    <row r="23" spans="1:8" ht="12.75">
      <c r="A23" s="82">
        <v>16</v>
      </c>
      <c r="B23" s="22"/>
      <c r="C23" s="153"/>
      <c r="D23" s="154"/>
      <c r="E23" s="155"/>
      <c r="F23" s="146"/>
      <c r="G23" s="147">
        <f t="shared" si="1"/>
        <v>1.5</v>
      </c>
      <c r="H23" s="147">
        <f t="shared" si="0"/>
        <v>0</v>
      </c>
    </row>
    <row r="24" spans="1:8" ht="12.75">
      <c r="A24" s="82">
        <v>17</v>
      </c>
      <c r="B24" s="22"/>
      <c r="C24" s="153"/>
      <c r="D24" s="154"/>
      <c r="E24" s="155"/>
      <c r="F24" s="146"/>
      <c r="G24" s="147">
        <f t="shared" si="1"/>
        <v>1.5</v>
      </c>
      <c r="H24" s="147">
        <f t="shared" si="0"/>
        <v>0</v>
      </c>
    </row>
    <row r="25" spans="1:8" ht="12.75">
      <c r="A25" s="82">
        <v>18</v>
      </c>
      <c r="B25" s="22"/>
      <c r="C25" s="153"/>
      <c r="D25" s="154"/>
      <c r="E25" s="155"/>
      <c r="F25" s="146"/>
      <c r="G25" s="147">
        <f t="shared" si="1"/>
        <v>1.5</v>
      </c>
      <c r="H25" s="147">
        <f t="shared" si="0"/>
        <v>0</v>
      </c>
    </row>
    <row r="26" spans="1:8" ht="12.75">
      <c r="A26" s="82">
        <v>19</v>
      </c>
      <c r="B26" s="22"/>
      <c r="C26" s="153"/>
      <c r="D26" s="154"/>
      <c r="E26" s="155"/>
      <c r="F26" s="146"/>
      <c r="G26" s="147">
        <f t="shared" si="1"/>
        <v>1.5</v>
      </c>
      <c r="H26" s="147">
        <f t="shared" si="0"/>
        <v>0</v>
      </c>
    </row>
    <row r="27" spans="1:8" ht="12.75">
      <c r="A27" s="82">
        <v>20</v>
      </c>
      <c r="B27" s="22"/>
      <c r="C27" s="153"/>
      <c r="D27" s="154"/>
      <c r="E27" s="155"/>
      <c r="F27" s="146"/>
      <c r="G27" s="147">
        <f t="shared" si="1"/>
        <v>1.5</v>
      </c>
      <c r="H27" s="147">
        <f t="shared" si="0"/>
        <v>0</v>
      </c>
    </row>
    <row r="28" spans="1:8" ht="12.75">
      <c r="A28" s="82">
        <v>21</v>
      </c>
      <c r="B28" s="22"/>
      <c r="C28" s="153"/>
      <c r="D28" s="154"/>
      <c r="E28" s="155"/>
      <c r="F28" s="146"/>
      <c r="G28" s="147">
        <f t="shared" si="1"/>
        <v>1.5</v>
      </c>
      <c r="H28" s="147">
        <f t="shared" si="0"/>
        <v>0</v>
      </c>
    </row>
    <row r="29" spans="1:8" ht="12.75">
      <c r="A29" s="82">
        <v>22</v>
      </c>
      <c r="B29" s="22"/>
      <c r="C29" s="153"/>
      <c r="D29" s="154"/>
      <c r="E29" s="155"/>
      <c r="F29" s="146"/>
      <c r="G29" s="147">
        <f t="shared" si="1"/>
        <v>1.5</v>
      </c>
      <c r="H29" s="147">
        <f t="shared" si="0"/>
        <v>0</v>
      </c>
    </row>
    <row r="30" spans="1:8" ht="12.75">
      <c r="A30" s="82">
        <v>23</v>
      </c>
      <c r="B30" s="22"/>
      <c r="C30" s="153"/>
      <c r="D30" s="154"/>
      <c r="E30" s="155"/>
      <c r="F30" s="146"/>
      <c r="G30" s="147">
        <f t="shared" si="1"/>
        <v>1.5</v>
      </c>
      <c r="H30" s="147">
        <f t="shared" si="0"/>
        <v>0</v>
      </c>
    </row>
    <row r="31" spans="1:8" ht="12.75">
      <c r="A31" s="82">
        <v>24</v>
      </c>
      <c r="B31" s="22"/>
      <c r="C31" s="153"/>
      <c r="D31" s="154"/>
      <c r="E31" s="155"/>
      <c r="F31" s="146"/>
      <c r="G31" s="147">
        <f t="shared" si="1"/>
        <v>1.5</v>
      </c>
      <c r="H31" s="147">
        <f t="shared" si="0"/>
        <v>0</v>
      </c>
    </row>
    <row r="32" spans="1:8" ht="12.75">
      <c r="A32" s="188" t="s">
        <v>108</v>
      </c>
      <c r="B32" s="188"/>
      <c r="C32" s="135" t="s">
        <v>41</v>
      </c>
      <c r="D32" s="135" t="s">
        <v>41</v>
      </c>
      <c r="E32" s="135" t="s">
        <v>41</v>
      </c>
      <c r="F32" s="136">
        <f>SUM(F8:F31)</f>
        <v>1</v>
      </c>
      <c r="G32" s="141" t="s">
        <v>41</v>
      </c>
      <c r="H32" s="138" t="s">
        <v>41</v>
      </c>
    </row>
    <row r="33" spans="1:8" ht="12.75">
      <c r="A33" s="139"/>
      <c r="B33" s="140"/>
      <c r="C33" s="140"/>
      <c r="D33" s="15"/>
      <c r="E33" s="18"/>
      <c r="F33" s="15"/>
      <c r="G33" s="17"/>
      <c r="H33" s="17"/>
    </row>
    <row r="34" spans="1:8" ht="12.75">
      <c r="A34" s="139"/>
      <c r="B34" s="140"/>
      <c r="C34" s="140"/>
      <c r="D34" s="15"/>
      <c r="E34" s="15"/>
      <c r="F34" s="15"/>
      <c r="G34" s="17"/>
      <c r="H34" s="17"/>
    </row>
    <row r="35" spans="1:8" ht="12.75">
      <c r="A35" s="139"/>
      <c r="B35" s="140"/>
      <c r="C35" s="140"/>
      <c r="D35" s="15"/>
      <c r="E35" s="15"/>
      <c r="F35" s="15"/>
      <c r="G35" s="17"/>
      <c r="H35" s="17"/>
    </row>
  </sheetData>
  <sheetProtection/>
  <mergeCells count="10">
    <mergeCell ref="A32:B32"/>
    <mergeCell ref="B1:H1"/>
    <mergeCell ref="A4:A6"/>
    <mergeCell ref="B4:B6"/>
    <mergeCell ref="C4:C6"/>
    <mergeCell ref="D4:D6"/>
    <mergeCell ref="E4:E6"/>
    <mergeCell ref="F4:F6"/>
    <mergeCell ref="G4:G6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4.875" style="0" customWidth="1"/>
    <col min="2" max="2" width="35.375" style="0" customWidth="1"/>
    <col min="3" max="3" width="18.00390625" style="0" customWidth="1"/>
    <col min="4" max="4" width="15.75390625" style="0" customWidth="1"/>
    <col min="5" max="5" width="19.25390625" style="0" customWidth="1"/>
    <col min="6" max="6" width="20.75390625" style="0" customWidth="1"/>
    <col min="7" max="7" width="18.875" style="0" customWidth="1"/>
    <col min="10" max="10" width="11.375" style="0" customWidth="1"/>
  </cols>
  <sheetData>
    <row r="1" spans="1:11" ht="43.5" customHeight="1">
      <c r="A1" s="49"/>
      <c r="B1" s="170" t="s">
        <v>245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4" t="s">
        <v>86</v>
      </c>
    </row>
    <row r="4" spans="1:11" ht="12.75" customHeight="1">
      <c r="A4" s="176" t="s">
        <v>36</v>
      </c>
      <c r="B4" s="168" t="s">
        <v>129</v>
      </c>
      <c r="C4" s="168" t="s">
        <v>336</v>
      </c>
      <c r="D4" s="168" t="s">
        <v>337</v>
      </c>
      <c r="E4" s="168" t="s">
        <v>338</v>
      </c>
      <c r="F4" s="168" t="s">
        <v>339</v>
      </c>
      <c r="G4" s="168" t="s">
        <v>340</v>
      </c>
      <c r="H4" s="168" t="s">
        <v>233</v>
      </c>
      <c r="I4" s="168" t="s">
        <v>236</v>
      </c>
      <c r="J4" s="168" t="s">
        <v>38</v>
      </c>
      <c r="K4" s="171" t="s">
        <v>39</v>
      </c>
    </row>
    <row r="5" spans="1:11" ht="12.75">
      <c r="A5" s="176"/>
      <c r="B5" s="173"/>
      <c r="C5" s="173"/>
      <c r="D5" s="173"/>
      <c r="E5" s="173"/>
      <c r="F5" s="173"/>
      <c r="G5" s="173"/>
      <c r="H5" s="173"/>
      <c r="I5" s="173"/>
      <c r="J5" s="173"/>
      <c r="K5" s="172"/>
    </row>
    <row r="6" spans="1:11" ht="90" customHeight="1">
      <c r="A6" s="176"/>
      <c r="B6" s="169"/>
      <c r="C6" s="169"/>
      <c r="D6" s="169"/>
      <c r="E6" s="169"/>
      <c r="F6" s="169"/>
      <c r="G6" s="169"/>
      <c r="H6" s="169"/>
      <c r="I6" s="169"/>
      <c r="J6" s="169"/>
      <c r="K6" s="9" t="s">
        <v>58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0" t="s">
        <v>24</v>
      </c>
      <c r="C8" s="153">
        <v>0</v>
      </c>
      <c r="D8" s="154">
        <v>0</v>
      </c>
      <c r="E8" s="144">
        <v>0</v>
      </c>
      <c r="F8" s="155">
        <v>0</v>
      </c>
      <c r="G8" s="155">
        <v>0</v>
      </c>
      <c r="H8" s="155">
        <v>0</v>
      </c>
      <c r="I8" s="146">
        <f>1/5*H8</f>
        <v>0</v>
      </c>
      <c r="J8" s="147">
        <v>1</v>
      </c>
      <c r="K8" s="147">
        <f>I8*J8</f>
        <v>0</v>
      </c>
    </row>
    <row r="9" spans="1:11" ht="12.75">
      <c r="A9" s="82">
        <v>2</v>
      </c>
      <c r="B9" s="90" t="s">
        <v>25</v>
      </c>
      <c r="C9" s="153">
        <v>0</v>
      </c>
      <c r="D9" s="154">
        <v>0</v>
      </c>
      <c r="E9" s="144">
        <v>0</v>
      </c>
      <c r="F9" s="155">
        <v>0</v>
      </c>
      <c r="G9" s="155">
        <v>0</v>
      </c>
      <c r="H9" s="155">
        <v>0</v>
      </c>
      <c r="I9" s="146">
        <f aca="true" t="shared" si="0" ref="I9:I31">1/5*H9</f>
        <v>0</v>
      </c>
      <c r="J9" s="147">
        <f>J8</f>
        <v>1</v>
      </c>
      <c r="K9" s="147">
        <f aca="true" t="shared" si="1" ref="K9:K31">I9*J9</f>
        <v>0</v>
      </c>
    </row>
    <row r="10" spans="1:11" ht="12.75">
      <c r="A10" s="82">
        <v>3</v>
      </c>
      <c r="B10" s="90" t="s">
        <v>26</v>
      </c>
      <c r="C10" s="153">
        <v>0</v>
      </c>
      <c r="D10" s="154">
        <v>0</v>
      </c>
      <c r="E10" s="144">
        <v>0</v>
      </c>
      <c r="F10" s="155">
        <v>0</v>
      </c>
      <c r="G10" s="155">
        <v>0</v>
      </c>
      <c r="H10" s="155">
        <v>0</v>
      </c>
      <c r="I10" s="146">
        <f t="shared" si="0"/>
        <v>0</v>
      </c>
      <c r="J10" s="147">
        <f aca="true" t="shared" si="2" ref="J10:J31">J9</f>
        <v>1</v>
      </c>
      <c r="K10" s="147">
        <f t="shared" si="1"/>
        <v>0</v>
      </c>
    </row>
    <row r="11" spans="1:11" ht="12.75">
      <c r="A11" s="82">
        <v>4</v>
      </c>
      <c r="B11" s="90" t="s">
        <v>27</v>
      </c>
      <c r="C11" s="153">
        <v>0</v>
      </c>
      <c r="D11" s="154">
        <v>0</v>
      </c>
      <c r="E11" s="144">
        <v>0</v>
      </c>
      <c r="F11" s="155">
        <v>0</v>
      </c>
      <c r="G11" s="155">
        <v>0</v>
      </c>
      <c r="H11" s="155">
        <v>0</v>
      </c>
      <c r="I11" s="146">
        <f t="shared" si="0"/>
        <v>0</v>
      </c>
      <c r="J11" s="147">
        <f t="shared" si="2"/>
        <v>1</v>
      </c>
      <c r="K11" s="147">
        <f t="shared" si="1"/>
        <v>0</v>
      </c>
    </row>
    <row r="12" spans="1:11" ht="25.5">
      <c r="A12" s="82">
        <v>5</v>
      </c>
      <c r="B12" s="90" t="s">
        <v>28</v>
      </c>
      <c r="C12" s="153">
        <v>0</v>
      </c>
      <c r="D12" s="154">
        <v>0</v>
      </c>
      <c r="E12" s="144">
        <v>0</v>
      </c>
      <c r="F12" s="155">
        <v>0</v>
      </c>
      <c r="G12" s="155">
        <v>0</v>
      </c>
      <c r="H12" s="155">
        <v>0</v>
      </c>
      <c r="I12" s="146">
        <f t="shared" si="0"/>
        <v>0</v>
      </c>
      <c r="J12" s="147">
        <f t="shared" si="2"/>
        <v>1</v>
      </c>
      <c r="K12" s="147">
        <f t="shared" si="1"/>
        <v>0</v>
      </c>
    </row>
    <row r="13" spans="1:11" ht="12.75">
      <c r="A13" s="82">
        <v>6</v>
      </c>
      <c r="B13" s="90" t="s">
        <v>29</v>
      </c>
      <c r="C13" s="153">
        <v>0</v>
      </c>
      <c r="D13" s="154">
        <v>0</v>
      </c>
      <c r="E13" s="144">
        <v>0</v>
      </c>
      <c r="F13" s="155">
        <v>0</v>
      </c>
      <c r="G13" s="155">
        <v>0</v>
      </c>
      <c r="H13" s="155">
        <v>0</v>
      </c>
      <c r="I13" s="146">
        <f t="shared" si="0"/>
        <v>0</v>
      </c>
      <c r="J13" s="147">
        <f t="shared" si="2"/>
        <v>1</v>
      </c>
      <c r="K13" s="147">
        <f t="shared" si="1"/>
        <v>0</v>
      </c>
    </row>
    <row r="14" spans="1:11" ht="12.75">
      <c r="A14" s="82">
        <v>7</v>
      </c>
      <c r="B14" s="90" t="s">
        <v>30</v>
      </c>
      <c r="C14" s="153">
        <v>0</v>
      </c>
      <c r="D14" s="154">
        <v>0</v>
      </c>
      <c r="E14" s="144">
        <v>0</v>
      </c>
      <c r="F14" s="155">
        <v>0</v>
      </c>
      <c r="G14" s="155">
        <v>0</v>
      </c>
      <c r="H14" s="155">
        <v>0</v>
      </c>
      <c r="I14" s="146">
        <f t="shared" si="0"/>
        <v>0</v>
      </c>
      <c r="J14" s="147">
        <f t="shared" si="2"/>
        <v>1</v>
      </c>
      <c r="K14" s="147">
        <f t="shared" si="1"/>
        <v>0</v>
      </c>
    </row>
    <row r="15" spans="1:11" ht="12.75">
      <c r="A15" s="82">
        <v>8</v>
      </c>
      <c r="B15" s="90" t="s">
        <v>31</v>
      </c>
      <c r="C15" s="153">
        <v>0</v>
      </c>
      <c r="D15" s="154">
        <v>0</v>
      </c>
      <c r="E15" s="144">
        <v>0</v>
      </c>
      <c r="F15" s="155">
        <v>0</v>
      </c>
      <c r="G15" s="155">
        <v>0</v>
      </c>
      <c r="H15" s="155">
        <v>0</v>
      </c>
      <c r="I15" s="146">
        <f t="shared" si="0"/>
        <v>0</v>
      </c>
      <c r="J15" s="147">
        <f t="shared" si="2"/>
        <v>1</v>
      </c>
      <c r="K15" s="147">
        <f t="shared" si="1"/>
        <v>0</v>
      </c>
    </row>
    <row r="16" spans="1:11" ht="12.75">
      <c r="A16" s="82">
        <v>9</v>
      </c>
      <c r="B16" s="90" t="s">
        <v>32</v>
      </c>
      <c r="C16" s="153">
        <v>0</v>
      </c>
      <c r="D16" s="154">
        <v>0</v>
      </c>
      <c r="E16" s="144">
        <v>0</v>
      </c>
      <c r="F16" s="155">
        <v>0</v>
      </c>
      <c r="G16" s="155">
        <v>0</v>
      </c>
      <c r="H16" s="155">
        <v>0</v>
      </c>
      <c r="I16" s="146">
        <f t="shared" si="0"/>
        <v>0</v>
      </c>
      <c r="J16" s="147">
        <f t="shared" si="2"/>
        <v>1</v>
      </c>
      <c r="K16" s="147">
        <f t="shared" si="1"/>
        <v>0</v>
      </c>
    </row>
    <row r="17" spans="1:11" ht="25.5">
      <c r="A17" s="82">
        <v>10</v>
      </c>
      <c r="B17" s="90" t="s">
        <v>33</v>
      </c>
      <c r="C17" s="153">
        <v>0</v>
      </c>
      <c r="D17" s="154">
        <v>0</v>
      </c>
      <c r="E17" s="144">
        <v>0</v>
      </c>
      <c r="F17" s="155">
        <v>0</v>
      </c>
      <c r="G17" s="155">
        <v>0</v>
      </c>
      <c r="H17" s="155">
        <v>0</v>
      </c>
      <c r="I17" s="146">
        <f t="shared" si="0"/>
        <v>0</v>
      </c>
      <c r="J17" s="147">
        <f t="shared" si="2"/>
        <v>1</v>
      </c>
      <c r="K17" s="147">
        <f t="shared" si="1"/>
        <v>0</v>
      </c>
    </row>
    <row r="18" spans="1:11" ht="12.75">
      <c r="A18" s="82">
        <v>11</v>
      </c>
      <c r="B18" s="90" t="s">
        <v>34</v>
      </c>
      <c r="C18" s="153">
        <v>0</v>
      </c>
      <c r="D18" s="154">
        <v>0</v>
      </c>
      <c r="E18" s="144">
        <v>0</v>
      </c>
      <c r="F18" s="155">
        <v>0</v>
      </c>
      <c r="G18" s="155">
        <v>0</v>
      </c>
      <c r="H18" s="155">
        <v>0</v>
      </c>
      <c r="I18" s="146">
        <f t="shared" si="0"/>
        <v>0</v>
      </c>
      <c r="J18" s="147">
        <f t="shared" si="2"/>
        <v>1</v>
      </c>
      <c r="K18" s="147">
        <f t="shared" si="1"/>
        <v>0</v>
      </c>
    </row>
    <row r="19" spans="1:11" ht="12.75">
      <c r="A19" s="82">
        <v>12</v>
      </c>
      <c r="B19" s="90" t="s">
        <v>35</v>
      </c>
      <c r="C19" s="153">
        <v>0</v>
      </c>
      <c r="D19" s="154">
        <v>0</v>
      </c>
      <c r="E19" s="144">
        <v>0</v>
      </c>
      <c r="F19" s="155">
        <v>0</v>
      </c>
      <c r="G19" s="155">
        <v>0</v>
      </c>
      <c r="H19" s="155">
        <v>0</v>
      </c>
      <c r="I19" s="146">
        <f t="shared" si="0"/>
        <v>0</v>
      </c>
      <c r="J19" s="147">
        <f t="shared" si="2"/>
        <v>1</v>
      </c>
      <c r="K19" s="147">
        <f t="shared" si="1"/>
        <v>0</v>
      </c>
    </row>
    <row r="20" spans="1:11" ht="12.75">
      <c r="A20" s="82">
        <v>13</v>
      </c>
      <c r="B20" s="22"/>
      <c r="C20" s="153"/>
      <c r="D20" s="154"/>
      <c r="E20" s="144"/>
      <c r="F20" s="155"/>
      <c r="G20" s="155"/>
      <c r="H20" s="155"/>
      <c r="I20" s="146">
        <f t="shared" si="0"/>
        <v>0</v>
      </c>
      <c r="J20" s="147">
        <f t="shared" si="2"/>
        <v>1</v>
      </c>
      <c r="K20" s="147">
        <f t="shared" si="1"/>
        <v>0</v>
      </c>
    </row>
    <row r="21" spans="1:11" ht="12.75">
      <c r="A21" s="82">
        <v>14</v>
      </c>
      <c r="B21" s="22"/>
      <c r="C21" s="153"/>
      <c r="D21" s="154"/>
      <c r="E21" s="144"/>
      <c r="F21" s="155"/>
      <c r="G21" s="155"/>
      <c r="H21" s="155"/>
      <c r="I21" s="146">
        <f t="shared" si="0"/>
        <v>0</v>
      </c>
      <c r="J21" s="147">
        <f t="shared" si="2"/>
        <v>1</v>
      </c>
      <c r="K21" s="147">
        <f t="shared" si="1"/>
        <v>0</v>
      </c>
    </row>
    <row r="22" spans="1:11" ht="12.75">
      <c r="A22" s="82">
        <v>15</v>
      </c>
      <c r="B22" s="22"/>
      <c r="C22" s="153"/>
      <c r="D22" s="154"/>
      <c r="E22" s="144"/>
      <c r="F22" s="155"/>
      <c r="G22" s="155"/>
      <c r="H22" s="155"/>
      <c r="I22" s="146">
        <f t="shared" si="0"/>
        <v>0</v>
      </c>
      <c r="J22" s="147">
        <f t="shared" si="2"/>
        <v>1</v>
      </c>
      <c r="K22" s="147">
        <f t="shared" si="1"/>
        <v>0</v>
      </c>
    </row>
    <row r="23" spans="1:11" ht="12.75">
      <c r="A23" s="82">
        <v>16</v>
      </c>
      <c r="B23" s="22"/>
      <c r="C23" s="153"/>
      <c r="D23" s="154"/>
      <c r="E23" s="144"/>
      <c r="F23" s="155"/>
      <c r="G23" s="155"/>
      <c r="H23" s="155"/>
      <c r="I23" s="146">
        <f t="shared" si="0"/>
        <v>0</v>
      </c>
      <c r="J23" s="147">
        <f t="shared" si="2"/>
        <v>1</v>
      </c>
      <c r="K23" s="147">
        <f t="shared" si="1"/>
        <v>0</v>
      </c>
    </row>
    <row r="24" spans="1:11" ht="12.75">
      <c r="A24" s="82">
        <v>17</v>
      </c>
      <c r="B24" s="22"/>
      <c r="C24" s="153"/>
      <c r="D24" s="154"/>
      <c r="E24" s="144"/>
      <c r="F24" s="155"/>
      <c r="G24" s="155"/>
      <c r="H24" s="155"/>
      <c r="I24" s="146">
        <f t="shared" si="0"/>
        <v>0</v>
      </c>
      <c r="J24" s="147">
        <f t="shared" si="2"/>
        <v>1</v>
      </c>
      <c r="K24" s="147">
        <f t="shared" si="1"/>
        <v>0</v>
      </c>
    </row>
    <row r="25" spans="1:11" ht="12.75">
      <c r="A25" s="82">
        <v>18</v>
      </c>
      <c r="B25" s="22"/>
      <c r="C25" s="153"/>
      <c r="D25" s="154"/>
      <c r="E25" s="144"/>
      <c r="F25" s="155"/>
      <c r="G25" s="155"/>
      <c r="H25" s="155"/>
      <c r="I25" s="146">
        <f t="shared" si="0"/>
        <v>0</v>
      </c>
      <c r="J25" s="147">
        <f t="shared" si="2"/>
        <v>1</v>
      </c>
      <c r="K25" s="147">
        <f t="shared" si="1"/>
        <v>0</v>
      </c>
    </row>
    <row r="26" spans="1:11" ht="12.75">
      <c r="A26" s="82">
        <v>19</v>
      </c>
      <c r="B26" s="22"/>
      <c r="C26" s="153"/>
      <c r="D26" s="154"/>
      <c r="E26" s="144"/>
      <c r="F26" s="155"/>
      <c r="G26" s="155"/>
      <c r="H26" s="155"/>
      <c r="I26" s="146">
        <f t="shared" si="0"/>
        <v>0</v>
      </c>
      <c r="J26" s="147">
        <f t="shared" si="2"/>
        <v>1</v>
      </c>
      <c r="K26" s="147">
        <f t="shared" si="1"/>
        <v>0</v>
      </c>
    </row>
    <row r="27" spans="1:11" ht="12.75">
      <c r="A27" s="82">
        <v>20</v>
      </c>
      <c r="B27" s="22"/>
      <c r="C27" s="153"/>
      <c r="D27" s="154"/>
      <c r="E27" s="144"/>
      <c r="F27" s="155"/>
      <c r="G27" s="155"/>
      <c r="H27" s="155"/>
      <c r="I27" s="146">
        <f t="shared" si="0"/>
        <v>0</v>
      </c>
      <c r="J27" s="147">
        <f t="shared" si="2"/>
        <v>1</v>
      </c>
      <c r="K27" s="147">
        <f t="shared" si="1"/>
        <v>0</v>
      </c>
    </row>
    <row r="28" spans="1:11" ht="12.75">
      <c r="A28" s="82">
        <v>21</v>
      </c>
      <c r="B28" s="22"/>
      <c r="C28" s="153"/>
      <c r="D28" s="154"/>
      <c r="E28" s="144"/>
      <c r="F28" s="155"/>
      <c r="G28" s="155"/>
      <c r="H28" s="155"/>
      <c r="I28" s="146">
        <f t="shared" si="0"/>
        <v>0</v>
      </c>
      <c r="J28" s="147">
        <f t="shared" si="2"/>
        <v>1</v>
      </c>
      <c r="K28" s="147">
        <f t="shared" si="1"/>
        <v>0</v>
      </c>
    </row>
    <row r="29" spans="1:11" ht="12.75">
      <c r="A29" s="82">
        <v>22</v>
      </c>
      <c r="B29" s="22"/>
      <c r="C29" s="153"/>
      <c r="D29" s="154"/>
      <c r="E29" s="144"/>
      <c r="F29" s="155"/>
      <c r="G29" s="155"/>
      <c r="H29" s="155"/>
      <c r="I29" s="146">
        <f t="shared" si="0"/>
        <v>0</v>
      </c>
      <c r="J29" s="147">
        <f t="shared" si="2"/>
        <v>1</v>
      </c>
      <c r="K29" s="147">
        <f t="shared" si="1"/>
        <v>0</v>
      </c>
    </row>
    <row r="30" spans="1:11" ht="12.75">
      <c r="A30" s="82">
        <v>23</v>
      </c>
      <c r="B30" s="22"/>
      <c r="C30" s="153"/>
      <c r="D30" s="154"/>
      <c r="E30" s="144"/>
      <c r="F30" s="155"/>
      <c r="G30" s="155"/>
      <c r="H30" s="155"/>
      <c r="I30" s="146">
        <f t="shared" si="0"/>
        <v>0</v>
      </c>
      <c r="J30" s="147">
        <f t="shared" si="2"/>
        <v>1</v>
      </c>
      <c r="K30" s="147">
        <f t="shared" si="1"/>
        <v>0</v>
      </c>
    </row>
    <row r="31" spans="1:11" ht="12.75">
      <c r="A31" s="82">
        <v>24</v>
      </c>
      <c r="B31" s="22"/>
      <c r="C31" s="153"/>
      <c r="D31" s="154"/>
      <c r="E31" s="144"/>
      <c r="F31" s="155"/>
      <c r="G31" s="155"/>
      <c r="H31" s="155"/>
      <c r="I31" s="146">
        <f t="shared" si="0"/>
        <v>0</v>
      </c>
      <c r="J31" s="147">
        <f t="shared" si="2"/>
        <v>1</v>
      </c>
      <c r="K31" s="147">
        <f t="shared" si="1"/>
        <v>0</v>
      </c>
    </row>
    <row r="32" spans="1:11" ht="12.75">
      <c r="A32" s="188" t="s">
        <v>108</v>
      </c>
      <c r="B32" s="188"/>
      <c r="C32" s="135" t="s">
        <v>41</v>
      </c>
      <c r="D32" s="135" t="s">
        <v>41</v>
      </c>
      <c r="E32" s="135" t="s">
        <v>41</v>
      </c>
      <c r="F32" s="135" t="s">
        <v>41</v>
      </c>
      <c r="G32" s="135" t="s">
        <v>41</v>
      </c>
      <c r="H32" s="135" t="s">
        <v>41</v>
      </c>
      <c r="I32" s="136">
        <f>SUM(I8:I31)</f>
        <v>0</v>
      </c>
      <c r="J32" s="141" t="s">
        <v>41</v>
      </c>
      <c r="K32" s="138" t="s">
        <v>41</v>
      </c>
    </row>
    <row r="33" spans="1:11" ht="12.75">
      <c r="A33" s="139"/>
      <c r="B33" s="140"/>
      <c r="C33" s="140"/>
      <c r="D33" s="15"/>
      <c r="E33" s="15"/>
      <c r="F33" s="18"/>
      <c r="G33" s="18"/>
      <c r="H33" s="18"/>
      <c r="I33" s="15"/>
      <c r="J33" s="17"/>
      <c r="K33" s="17"/>
    </row>
  </sheetData>
  <sheetProtection/>
  <mergeCells count="13">
    <mergeCell ref="H4:H6"/>
    <mergeCell ref="I4:I6"/>
    <mergeCell ref="J4:J6"/>
    <mergeCell ref="K4:K5"/>
    <mergeCell ref="A32:B32"/>
    <mergeCell ref="B1:K1"/>
    <mergeCell ref="A4:A6"/>
    <mergeCell ref="B4:B6"/>
    <mergeCell ref="C4:C6"/>
    <mergeCell ref="D4:D6"/>
    <mergeCell ref="E4:E6"/>
    <mergeCell ref="F4:F6"/>
    <mergeCell ref="G4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D1">
      <selection activeCell="D8" sqref="D8"/>
    </sheetView>
  </sheetViews>
  <sheetFormatPr defaultColWidth="9.00390625" defaultRowHeight="12.75"/>
  <cols>
    <col min="1" max="1" width="4.125" style="0" customWidth="1"/>
    <col min="2" max="2" width="35.00390625" style="0" customWidth="1"/>
    <col min="3" max="3" width="18.125" style="0" customWidth="1"/>
    <col min="4" max="4" width="22.125" style="0" customWidth="1"/>
    <col min="5" max="5" width="16.125" style="0" customWidth="1"/>
    <col min="6" max="6" width="21.625" style="0" customWidth="1"/>
    <col min="7" max="7" width="20.375" style="0" customWidth="1"/>
    <col min="8" max="8" width="12.375" style="0" customWidth="1"/>
    <col min="9" max="9" width="9.875" style="0" customWidth="1"/>
    <col min="10" max="10" width="13.375" style="0" customWidth="1"/>
    <col min="11" max="11" width="11.00390625" style="0" customWidth="1"/>
  </cols>
  <sheetData>
    <row r="1" spans="1:11" ht="47.25" customHeight="1">
      <c r="A1" s="49"/>
      <c r="B1" s="170" t="s">
        <v>246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4" t="s">
        <v>86</v>
      </c>
    </row>
    <row r="4" spans="1:11" ht="12.75" customHeight="1">
      <c r="A4" s="176" t="s">
        <v>36</v>
      </c>
      <c r="B4" s="168" t="s">
        <v>129</v>
      </c>
      <c r="C4" s="168" t="s">
        <v>341</v>
      </c>
      <c r="D4" s="168" t="s">
        <v>342</v>
      </c>
      <c r="E4" s="168" t="s">
        <v>343</v>
      </c>
      <c r="F4" s="168" t="s">
        <v>344</v>
      </c>
      <c r="G4" s="168" t="s">
        <v>345</v>
      </c>
      <c r="H4" s="168" t="s">
        <v>233</v>
      </c>
      <c r="I4" s="168" t="s">
        <v>236</v>
      </c>
      <c r="J4" s="168" t="s">
        <v>38</v>
      </c>
      <c r="K4" s="171" t="s">
        <v>39</v>
      </c>
    </row>
    <row r="5" spans="1:11" ht="12.75">
      <c r="A5" s="176"/>
      <c r="B5" s="173"/>
      <c r="C5" s="173"/>
      <c r="D5" s="173"/>
      <c r="E5" s="173"/>
      <c r="F5" s="173"/>
      <c r="G5" s="173"/>
      <c r="H5" s="173"/>
      <c r="I5" s="173"/>
      <c r="J5" s="173"/>
      <c r="K5" s="172"/>
    </row>
    <row r="6" spans="1:11" ht="111.75" customHeight="1">
      <c r="A6" s="176"/>
      <c r="B6" s="169"/>
      <c r="C6" s="169"/>
      <c r="D6" s="169"/>
      <c r="E6" s="169"/>
      <c r="F6" s="169"/>
      <c r="G6" s="169"/>
      <c r="H6" s="169"/>
      <c r="I6" s="169"/>
      <c r="J6" s="169"/>
      <c r="K6" s="9" t="s">
        <v>58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0" t="s">
        <v>24</v>
      </c>
      <c r="C8" s="153">
        <v>0</v>
      </c>
      <c r="D8" s="154">
        <v>0</v>
      </c>
      <c r="E8" s="144">
        <v>0</v>
      </c>
      <c r="F8" s="155">
        <v>0</v>
      </c>
      <c r="G8" s="155">
        <v>0</v>
      </c>
      <c r="H8" s="155">
        <v>0</v>
      </c>
      <c r="I8" s="146">
        <f>1/5*H8</f>
        <v>0</v>
      </c>
      <c r="J8" s="147">
        <v>0.5</v>
      </c>
      <c r="K8" s="147">
        <f>I8*J8</f>
        <v>0</v>
      </c>
    </row>
    <row r="9" spans="1:11" ht="12.75">
      <c r="A9" s="82">
        <v>2</v>
      </c>
      <c r="B9" s="90" t="s">
        <v>25</v>
      </c>
      <c r="C9" s="153">
        <v>0</v>
      </c>
      <c r="D9" s="154">
        <v>0</v>
      </c>
      <c r="E9" s="144">
        <v>0</v>
      </c>
      <c r="F9" s="155">
        <v>0</v>
      </c>
      <c r="G9" s="155">
        <v>0</v>
      </c>
      <c r="H9" s="155">
        <v>0</v>
      </c>
      <c r="I9" s="146">
        <f aca="true" t="shared" si="0" ref="I9:I31">1/5*H9</f>
        <v>0</v>
      </c>
      <c r="J9" s="147">
        <f>J8</f>
        <v>0.5</v>
      </c>
      <c r="K9" s="147">
        <f aca="true" t="shared" si="1" ref="K9:K31">I9*J9</f>
        <v>0</v>
      </c>
    </row>
    <row r="10" spans="1:11" ht="12.75">
      <c r="A10" s="82">
        <v>3</v>
      </c>
      <c r="B10" s="90" t="s">
        <v>26</v>
      </c>
      <c r="C10" s="153">
        <v>0</v>
      </c>
      <c r="D10" s="154">
        <v>0</v>
      </c>
      <c r="E10" s="144">
        <v>0</v>
      </c>
      <c r="F10" s="155">
        <v>0</v>
      </c>
      <c r="G10" s="155">
        <v>0</v>
      </c>
      <c r="H10" s="155">
        <v>0</v>
      </c>
      <c r="I10" s="146">
        <f t="shared" si="0"/>
        <v>0</v>
      </c>
      <c r="J10" s="147">
        <f aca="true" t="shared" si="2" ref="J10:J31">J9</f>
        <v>0.5</v>
      </c>
      <c r="K10" s="147">
        <f t="shared" si="1"/>
        <v>0</v>
      </c>
    </row>
    <row r="11" spans="1:11" ht="12.75">
      <c r="A11" s="82">
        <v>4</v>
      </c>
      <c r="B11" s="90" t="s">
        <v>27</v>
      </c>
      <c r="C11" s="153">
        <v>0</v>
      </c>
      <c r="D11" s="154">
        <v>0</v>
      </c>
      <c r="E11" s="144">
        <v>0</v>
      </c>
      <c r="F11" s="155">
        <v>0</v>
      </c>
      <c r="G11" s="155">
        <v>0</v>
      </c>
      <c r="H11" s="155">
        <v>0</v>
      </c>
      <c r="I11" s="146">
        <f t="shared" si="0"/>
        <v>0</v>
      </c>
      <c r="J11" s="147">
        <f t="shared" si="2"/>
        <v>0.5</v>
      </c>
      <c r="K11" s="147">
        <f t="shared" si="1"/>
        <v>0</v>
      </c>
    </row>
    <row r="12" spans="1:11" ht="25.5">
      <c r="A12" s="82">
        <v>5</v>
      </c>
      <c r="B12" s="90" t="s">
        <v>28</v>
      </c>
      <c r="C12" s="153">
        <v>0</v>
      </c>
      <c r="D12" s="154">
        <v>0</v>
      </c>
      <c r="E12" s="144">
        <v>0</v>
      </c>
      <c r="F12" s="155">
        <v>0</v>
      </c>
      <c r="G12" s="155">
        <v>0</v>
      </c>
      <c r="H12" s="155">
        <v>0</v>
      </c>
      <c r="I12" s="146">
        <f t="shared" si="0"/>
        <v>0</v>
      </c>
      <c r="J12" s="147">
        <f t="shared" si="2"/>
        <v>0.5</v>
      </c>
      <c r="K12" s="147">
        <f t="shared" si="1"/>
        <v>0</v>
      </c>
    </row>
    <row r="13" spans="1:11" ht="12.75">
      <c r="A13" s="82">
        <v>6</v>
      </c>
      <c r="B13" s="90" t="s">
        <v>29</v>
      </c>
      <c r="C13" s="153">
        <v>0</v>
      </c>
      <c r="D13" s="154">
        <v>0</v>
      </c>
      <c r="E13" s="144">
        <v>0</v>
      </c>
      <c r="F13" s="155">
        <v>0</v>
      </c>
      <c r="G13" s="155">
        <v>0</v>
      </c>
      <c r="H13" s="155">
        <v>0</v>
      </c>
      <c r="I13" s="146">
        <f t="shared" si="0"/>
        <v>0</v>
      </c>
      <c r="J13" s="147">
        <f t="shared" si="2"/>
        <v>0.5</v>
      </c>
      <c r="K13" s="147">
        <f t="shared" si="1"/>
        <v>0</v>
      </c>
    </row>
    <row r="14" spans="1:11" ht="12.75">
      <c r="A14" s="82">
        <v>7</v>
      </c>
      <c r="B14" s="90" t="s">
        <v>30</v>
      </c>
      <c r="C14" s="153">
        <v>0</v>
      </c>
      <c r="D14" s="154">
        <v>0</v>
      </c>
      <c r="E14" s="144">
        <v>0</v>
      </c>
      <c r="F14" s="155">
        <v>0</v>
      </c>
      <c r="G14" s="155">
        <v>0</v>
      </c>
      <c r="H14" s="155">
        <v>0</v>
      </c>
      <c r="I14" s="146">
        <f t="shared" si="0"/>
        <v>0</v>
      </c>
      <c r="J14" s="147">
        <f t="shared" si="2"/>
        <v>0.5</v>
      </c>
      <c r="K14" s="147">
        <f t="shared" si="1"/>
        <v>0</v>
      </c>
    </row>
    <row r="15" spans="1:11" ht="12.75">
      <c r="A15" s="82">
        <v>8</v>
      </c>
      <c r="B15" s="90" t="s">
        <v>31</v>
      </c>
      <c r="C15" s="153">
        <v>0</v>
      </c>
      <c r="D15" s="154">
        <v>0</v>
      </c>
      <c r="E15" s="144">
        <v>0</v>
      </c>
      <c r="F15" s="155">
        <v>0</v>
      </c>
      <c r="G15" s="155">
        <v>0</v>
      </c>
      <c r="H15" s="155">
        <v>0</v>
      </c>
      <c r="I15" s="146">
        <f t="shared" si="0"/>
        <v>0</v>
      </c>
      <c r="J15" s="147">
        <f t="shared" si="2"/>
        <v>0.5</v>
      </c>
      <c r="K15" s="147">
        <f t="shared" si="1"/>
        <v>0</v>
      </c>
    </row>
    <row r="16" spans="1:11" ht="12.75">
      <c r="A16" s="82">
        <v>9</v>
      </c>
      <c r="B16" s="90" t="s">
        <v>32</v>
      </c>
      <c r="C16" s="153">
        <v>0</v>
      </c>
      <c r="D16" s="154">
        <v>0</v>
      </c>
      <c r="E16" s="144">
        <v>0</v>
      </c>
      <c r="F16" s="155">
        <v>0</v>
      </c>
      <c r="G16" s="155">
        <v>0</v>
      </c>
      <c r="H16" s="155">
        <v>0</v>
      </c>
      <c r="I16" s="146">
        <f t="shared" si="0"/>
        <v>0</v>
      </c>
      <c r="J16" s="147">
        <f t="shared" si="2"/>
        <v>0.5</v>
      </c>
      <c r="K16" s="147">
        <f t="shared" si="1"/>
        <v>0</v>
      </c>
    </row>
    <row r="17" spans="1:11" ht="25.5">
      <c r="A17" s="82">
        <v>10</v>
      </c>
      <c r="B17" s="90" t="s">
        <v>33</v>
      </c>
      <c r="C17" s="153">
        <v>0</v>
      </c>
      <c r="D17" s="154">
        <v>0</v>
      </c>
      <c r="E17" s="144">
        <v>0</v>
      </c>
      <c r="F17" s="155">
        <v>0</v>
      </c>
      <c r="G17" s="155">
        <v>0</v>
      </c>
      <c r="H17" s="155">
        <v>0</v>
      </c>
      <c r="I17" s="146">
        <f t="shared" si="0"/>
        <v>0</v>
      </c>
      <c r="J17" s="147">
        <f t="shared" si="2"/>
        <v>0.5</v>
      </c>
      <c r="K17" s="147">
        <f t="shared" si="1"/>
        <v>0</v>
      </c>
    </row>
    <row r="18" spans="1:11" ht="12.75">
      <c r="A18" s="82">
        <v>11</v>
      </c>
      <c r="B18" s="90" t="s">
        <v>34</v>
      </c>
      <c r="C18" s="153">
        <v>0</v>
      </c>
      <c r="D18" s="154">
        <v>0</v>
      </c>
      <c r="E18" s="144">
        <v>0</v>
      </c>
      <c r="F18" s="155">
        <v>0</v>
      </c>
      <c r="G18" s="155">
        <v>0</v>
      </c>
      <c r="H18" s="155">
        <v>0</v>
      </c>
      <c r="I18" s="146">
        <f t="shared" si="0"/>
        <v>0</v>
      </c>
      <c r="J18" s="147">
        <f t="shared" si="2"/>
        <v>0.5</v>
      </c>
      <c r="K18" s="147">
        <f t="shared" si="1"/>
        <v>0</v>
      </c>
    </row>
    <row r="19" spans="1:11" ht="12.75">
      <c r="A19" s="82">
        <v>12</v>
      </c>
      <c r="B19" s="90" t="s">
        <v>35</v>
      </c>
      <c r="C19" s="153">
        <v>0</v>
      </c>
      <c r="D19" s="154">
        <v>0</v>
      </c>
      <c r="E19" s="144">
        <v>0</v>
      </c>
      <c r="F19" s="155">
        <v>0</v>
      </c>
      <c r="G19" s="155">
        <v>0</v>
      </c>
      <c r="H19" s="155">
        <v>0</v>
      </c>
      <c r="I19" s="146">
        <f t="shared" si="0"/>
        <v>0</v>
      </c>
      <c r="J19" s="147">
        <f t="shared" si="2"/>
        <v>0.5</v>
      </c>
      <c r="K19" s="147">
        <f t="shared" si="1"/>
        <v>0</v>
      </c>
    </row>
    <row r="20" spans="1:11" ht="12.75">
      <c r="A20" s="82">
        <v>13</v>
      </c>
      <c r="B20" s="22"/>
      <c r="C20" s="153"/>
      <c r="D20" s="154"/>
      <c r="E20" s="144"/>
      <c r="F20" s="155"/>
      <c r="G20" s="155"/>
      <c r="H20" s="155"/>
      <c r="I20" s="146">
        <f t="shared" si="0"/>
        <v>0</v>
      </c>
      <c r="J20" s="147">
        <f t="shared" si="2"/>
        <v>0.5</v>
      </c>
      <c r="K20" s="147">
        <f t="shared" si="1"/>
        <v>0</v>
      </c>
    </row>
    <row r="21" spans="1:11" ht="12.75">
      <c r="A21" s="82">
        <v>14</v>
      </c>
      <c r="B21" s="22"/>
      <c r="C21" s="153"/>
      <c r="D21" s="154"/>
      <c r="E21" s="144"/>
      <c r="F21" s="155"/>
      <c r="G21" s="155"/>
      <c r="H21" s="155"/>
      <c r="I21" s="146">
        <f t="shared" si="0"/>
        <v>0</v>
      </c>
      <c r="J21" s="147">
        <f t="shared" si="2"/>
        <v>0.5</v>
      </c>
      <c r="K21" s="147">
        <f t="shared" si="1"/>
        <v>0</v>
      </c>
    </row>
    <row r="22" spans="1:11" ht="12.75">
      <c r="A22" s="82">
        <v>15</v>
      </c>
      <c r="B22" s="22"/>
      <c r="C22" s="153"/>
      <c r="D22" s="154"/>
      <c r="E22" s="144"/>
      <c r="F22" s="155"/>
      <c r="G22" s="155"/>
      <c r="H22" s="155"/>
      <c r="I22" s="146">
        <f t="shared" si="0"/>
        <v>0</v>
      </c>
      <c r="J22" s="147">
        <f t="shared" si="2"/>
        <v>0.5</v>
      </c>
      <c r="K22" s="147">
        <f t="shared" si="1"/>
        <v>0</v>
      </c>
    </row>
    <row r="23" spans="1:11" ht="12.75">
      <c r="A23" s="82">
        <v>16</v>
      </c>
      <c r="B23" s="22"/>
      <c r="C23" s="153"/>
      <c r="D23" s="154"/>
      <c r="E23" s="144"/>
      <c r="F23" s="155"/>
      <c r="G23" s="155"/>
      <c r="H23" s="155"/>
      <c r="I23" s="146">
        <f t="shared" si="0"/>
        <v>0</v>
      </c>
      <c r="J23" s="147">
        <f t="shared" si="2"/>
        <v>0.5</v>
      </c>
      <c r="K23" s="147">
        <f t="shared" si="1"/>
        <v>0</v>
      </c>
    </row>
    <row r="24" spans="1:11" ht="12.75">
      <c r="A24" s="82">
        <v>17</v>
      </c>
      <c r="B24" s="22"/>
      <c r="C24" s="153"/>
      <c r="D24" s="154"/>
      <c r="E24" s="144"/>
      <c r="F24" s="155"/>
      <c r="G24" s="155"/>
      <c r="H24" s="155"/>
      <c r="I24" s="146">
        <f t="shared" si="0"/>
        <v>0</v>
      </c>
      <c r="J24" s="147">
        <f t="shared" si="2"/>
        <v>0.5</v>
      </c>
      <c r="K24" s="147">
        <f t="shared" si="1"/>
        <v>0</v>
      </c>
    </row>
    <row r="25" spans="1:11" ht="12.75">
      <c r="A25" s="82">
        <v>18</v>
      </c>
      <c r="B25" s="22"/>
      <c r="C25" s="153"/>
      <c r="D25" s="154"/>
      <c r="E25" s="144"/>
      <c r="F25" s="155"/>
      <c r="G25" s="155"/>
      <c r="H25" s="155"/>
      <c r="I25" s="146">
        <f t="shared" si="0"/>
        <v>0</v>
      </c>
      <c r="J25" s="147">
        <f t="shared" si="2"/>
        <v>0.5</v>
      </c>
      <c r="K25" s="147">
        <f t="shared" si="1"/>
        <v>0</v>
      </c>
    </row>
    <row r="26" spans="1:11" ht="12.75">
      <c r="A26" s="82">
        <v>19</v>
      </c>
      <c r="B26" s="22"/>
      <c r="C26" s="153"/>
      <c r="D26" s="154"/>
      <c r="E26" s="144"/>
      <c r="F26" s="155"/>
      <c r="G26" s="155"/>
      <c r="H26" s="155"/>
      <c r="I26" s="146">
        <f t="shared" si="0"/>
        <v>0</v>
      </c>
      <c r="J26" s="147">
        <f t="shared" si="2"/>
        <v>0.5</v>
      </c>
      <c r="K26" s="147">
        <f t="shared" si="1"/>
        <v>0</v>
      </c>
    </row>
    <row r="27" spans="1:11" ht="12.75">
      <c r="A27" s="82">
        <v>20</v>
      </c>
      <c r="B27" s="22"/>
      <c r="C27" s="153"/>
      <c r="D27" s="154"/>
      <c r="E27" s="144"/>
      <c r="F27" s="155"/>
      <c r="G27" s="155"/>
      <c r="H27" s="155"/>
      <c r="I27" s="146">
        <f t="shared" si="0"/>
        <v>0</v>
      </c>
      <c r="J27" s="147">
        <f t="shared" si="2"/>
        <v>0.5</v>
      </c>
      <c r="K27" s="147">
        <f t="shared" si="1"/>
        <v>0</v>
      </c>
    </row>
    <row r="28" spans="1:11" ht="12.75">
      <c r="A28" s="82">
        <v>21</v>
      </c>
      <c r="B28" s="22"/>
      <c r="C28" s="153"/>
      <c r="D28" s="154"/>
      <c r="E28" s="144"/>
      <c r="F28" s="155"/>
      <c r="G28" s="155"/>
      <c r="H28" s="155"/>
      <c r="I28" s="146">
        <f t="shared" si="0"/>
        <v>0</v>
      </c>
      <c r="J28" s="147">
        <f t="shared" si="2"/>
        <v>0.5</v>
      </c>
      <c r="K28" s="147">
        <f t="shared" si="1"/>
        <v>0</v>
      </c>
    </row>
    <row r="29" spans="1:11" ht="12.75">
      <c r="A29" s="82">
        <v>22</v>
      </c>
      <c r="B29" s="22"/>
      <c r="C29" s="153"/>
      <c r="D29" s="154"/>
      <c r="E29" s="144"/>
      <c r="F29" s="155"/>
      <c r="G29" s="155"/>
      <c r="H29" s="155"/>
      <c r="I29" s="146">
        <f t="shared" si="0"/>
        <v>0</v>
      </c>
      <c r="J29" s="147">
        <f t="shared" si="2"/>
        <v>0.5</v>
      </c>
      <c r="K29" s="147">
        <f t="shared" si="1"/>
        <v>0</v>
      </c>
    </row>
    <row r="30" spans="1:11" ht="12.75">
      <c r="A30" s="82">
        <v>23</v>
      </c>
      <c r="B30" s="22"/>
      <c r="C30" s="153"/>
      <c r="D30" s="154"/>
      <c r="E30" s="144"/>
      <c r="F30" s="155"/>
      <c r="G30" s="155"/>
      <c r="H30" s="155"/>
      <c r="I30" s="146">
        <f t="shared" si="0"/>
        <v>0</v>
      </c>
      <c r="J30" s="147">
        <f t="shared" si="2"/>
        <v>0.5</v>
      </c>
      <c r="K30" s="147">
        <f t="shared" si="1"/>
        <v>0</v>
      </c>
    </row>
    <row r="31" spans="1:11" ht="12.75">
      <c r="A31" s="82">
        <v>24</v>
      </c>
      <c r="B31" s="22"/>
      <c r="C31" s="153"/>
      <c r="D31" s="154"/>
      <c r="E31" s="144"/>
      <c r="F31" s="155"/>
      <c r="G31" s="155"/>
      <c r="H31" s="155"/>
      <c r="I31" s="146">
        <f t="shared" si="0"/>
        <v>0</v>
      </c>
      <c r="J31" s="147">
        <f t="shared" si="2"/>
        <v>0.5</v>
      </c>
      <c r="K31" s="147">
        <f t="shared" si="1"/>
        <v>0</v>
      </c>
    </row>
    <row r="32" spans="1:11" ht="12.75">
      <c r="A32" s="188" t="s">
        <v>108</v>
      </c>
      <c r="B32" s="188"/>
      <c r="C32" s="135" t="s">
        <v>41</v>
      </c>
      <c r="D32" s="135" t="s">
        <v>41</v>
      </c>
      <c r="E32" s="135" t="s">
        <v>41</v>
      </c>
      <c r="F32" s="135" t="s">
        <v>41</v>
      </c>
      <c r="G32" s="135" t="s">
        <v>41</v>
      </c>
      <c r="H32" s="135" t="s">
        <v>41</v>
      </c>
      <c r="I32" s="136">
        <f>SUM(I8:I31)</f>
        <v>0</v>
      </c>
      <c r="J32" s="141" t="s">
        <v>41</v>
      </c>
      <c r="K32" s="138" t="s">
        <v>41</v>
      </c>
    </row>
    <row r="33" spans="1:11" ht="12.75">
      <c r="A33" s="139"/>
      <c r="B33" s="140"/>
      <c r="C33" s="140"/>
      <c r="D33" s="15"/>
      <c r="E33" s="15"/>
      <c r="F33" s="18"/>
      <c r="G33" s="18"/>
      <c r="H33" s="18"/>
      <c r="I33" s="15"/>
      <c r="J33" s="17"/>
      <c r="K33" s="17"/>
    </row>
    <row r="34" spans="1:11" ht="12.75">
      <c r="A34" s="139"/>
      <c r="B34" s="140"/>
      <c r="C34" s="140"/>
      <c r="D34" s="15"/>
      <c r="E34" s="15"/>
      <c r="F34" s="15"/>
      <c r="G34" s="15"/>
      <c r="H34" s="15"/>
      <c r="I34" s="15"/>
      <c r="J34" s="17"/>
      <c r="K34" s="17"/>
    </row>
  </sheetData>
  <sheetProtection/>
  <mergeCells count="13">
    <mergeCell ref="H4:H6"/>
    <mergeCell ref="I4:I6"/>
    <mergeCell ref="J4:J6"/>
    <mergeCell ref="K4:K5"/>
    <mergeCell ref="A32:B32"/>
    <mergeCell ref="B1:K1"/>
    <mergeCell ref="A4:A6"/>
    <mergeCell ref="B4:B6"/>
    <mergeCell ref="C4:C6"/>
    <mergeCell ref="D4:D6"/>
    <mergeCell ref="E4:E6"/>
    <mergeCell ref="F4:F6"/>
    <mergeCell ref="G4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D1">
      <selection activeCell="H20" sqref="H20"/>
    </sheetView>
  </sheetViews>
  <sheetFormatPr defaultColWidth="9.00390625" defaultRowHeight="12.75"/>
  <cols>
    <col min="1" max="1" width="4.625" style="0" customWidth="1"/>
    <col min="2" max="2" width="36.125" style="0" customWidth="1"/>
    <col min="3" max="3" width="20.875" style="0" customWidth="1"/>
    <col min="4" max="4" width="14.25390625" style="0" customWidth="1"/>
    <col min="5" max="5" width="19.00390625" style="0" customWidth="1"/>
    <col min="6" max="6" width="25.25390625" style="0" customWidth="1"/>
    <col min="7" max="7" width="19.125" style="0" customWidth="1"/>
    <col min="8" max="8" width="12.00390625" style="0" customWidth="1"/>
    <col min="9" max="9" width="10.125" style="0" customWidth="1"/>
    <col min="10" max="10" width="12.625" style="0" customWidth="1"/>
    <col min="11" max="11" width="13.125" style="0" customWidth="1"/>
  </cols>
  <sheetData>
    <row r="1" spans="1:11" ht="54" customHeight="1">
      <c r="A1" s="49"/>
      <c r="B1" s="170" t="s">
        <v>256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4" t="s">
        <v>86</v>
      </c>
    </row>
    <row r="4" spans="1:11" ht="12.75" customHeight="1">
      <c r="A4" s="176" t="s">
        <v>36</v>
      </c>
      <c r="B4" s="168" t="s">
        <v>129</v>
      </c>
      <c r="C4" s="168" t="s">
        <v>346</v>
      </c>
      <c r="D4" s="168" t="s">
        <v>347</v>
      </c>
      <c r="E4" s="168" t="s">
        <v>348</v>
      </c>
      <c r="F4" s="168" t="s">
        <v>349</v>
      </c>
      <c r="G4" s="168" t="s">
        <v>350</v>
      </c>
      <c r="H4" s="168" t="s">
        <v>233</v>
      </c>
      <c r="I4" s="168" t="s">
        <v>236</v>
      </c>
      <c r="J4" s="168" t="s">
        <v>38</v>
      </c>
      <c r="K4" s="171" t="s">
        <v>39</v>
      </c>
    </row>
    <row r="5" spans="1:11" ht="12.75">
      <c r="A5" s="176"/>
      <c r="B5" s="173"/>
      <c r="C5" s="173"/>
      <c r="D5" s="173"/>
      <c r="E5" s="173"/>
      <c r="F5" s="173"/>
      <c r="G5" s="173"/>
      <c r="H5" s="173"/>
      <c r="I5" s="173"/>
      <c r="J5" s="173"/>
      <c r="K5" s="172"/>
    </row>
    <row r="6" spans="1:11" ht="78" customHeight="1">
      <c r="A6" s="176"/>
      <c r="B6" s="169"/>
      <c r="C6" s="169"/>
      <c r="D6" s="169"/>
      <c r="E6" s="169"/>
      <c r="F6" s="169"/>
      <c r="G6" s="169"/>
      <c r="H6" s="169"/>
      <c r="I6" s="169"/>
      <c r="J6" s="169"/>
      <c r="K6" s="9" t="s">
        <v>58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0" t="s">
        <v>24</v>
      </c>
      <c r="C8" s="153">
        <v>1</v>
      </c>
      <c r="D8" s="154">
        <v>1</v>
      </c>
      <c r="E8" s="144">
        <v>1</v>
      </c>
      <c r="F8" s="155">
        <v>1</v>
      </c>
      <c r="G8" s="155">
        <v>1</v>
      </c>
      <c r="H8" s="155">
        <v>5</v>
      </c>
      <c r="I8" s="146">
        <f>1/5*H8</f>
        <v>1</v>
      </c>
      <c r="J8" s="147">
        <v>0.5</v>
      </c>
      <c r="K8" s="147">
        <f>I8*J8</f>
        <v>0.5</v>
      </c>
    </row>
    <row r="9" spans="1:11" ht="12.75">
      <c r="A9" s="82">
        <v>2</v>
      </c>
      <c r="B9" s="90" t="s">
        <v>25</v>
      </c>
      <c r="C9" s="153">
        <v>1</v>
      </c>
      <c r="D9" s="154">
        <v>1</v>
      </c>
      <c r="E9" s="144">
        <v>1</v>
      </c>
      <c r="F9" s="155">
        <v>1</v>
      </c>
      <c r="G9" s="155">
        <v>1</v>
      </c>
      <c r="H9" s="155">
        <v>5</v>
      </c>
      <c r="I9" s="146">
        <f aca="true" t="shared" si="0" ref="I9:I31">1/5*H9</f>
        <v>1</v>
      </c>
      <c r="J9" s="147">
        <f>J8</f>
        <v>0.5</v>
      </c>
      <c r="K9" s="147">
        <f aca="true" t="shared" si="1" ref="K9:K31">I9*J9</f>
        <v>0.5</v>
      </c>
    </row>
    <row r="10" spans="1:11" ht="12.75">
      <c r="A10" s="82">
        <v>3</v>
      </c>
      <c r="B10" s="90" t="s">
        <v>26</v>
      </c>
      <c r="C10" s="153">
        <v>1</v>
      </c>
      <c r="D10" s="154">
        <v>1</v>
      </c>
      <c r="E10" s="144">
        <v>1</v>
      </c>
      <c r="F10" s="155">
        <v>1</v>
      </c>
      <c r="G10" s="155">
        <v>1</v>
      </c>
      <c r="H10" s="155">
        <v>5</v>
      </c>
      <c r="I10" s="146">
        <f t="shared" si="0"/>
        <v>1</v>
      </c>
      <c r="J10" s="147">
        <f aca="true" t="shared" si="2" ref="J10:J31">J9</f>
        <v>0.5</v>
      </c>
      <c r="K10" s="147">
        <f t="shared" si="1"/>
        <v>0.5</v>
      </c>
    </row>
    <row r="11" spans="1:11" ht="12.75">
      <c r="A11" s="82">
        <v>4</v>
      </c>
      <c r="B11" s="90" t="s">
        <v>27</v>
      </c>
      <c r="C11" s="153">
        <v>1</v>
      </c>
      <c r="D11" s="154">
        <v>1</v>
      </c>
      <c r="E11" s="144">
        <v>1</v>
      </c>
      <c r="F11" s="155">
        <v>1</v>
      </c>
      <c r="G11" s="155">
        <v>1</v>
      </c>
      <c r="H11" s="155">
        <v>5</v>
      </c>
      <c r="I11" s="146">
        <f t="shared" si="0"/>
        <v>1</v>
      </c>
      <c r="J11" s="147">
        <f t="shared" si="2"/>
        <v>0.5</v>
      </c>
      <c r="K11" s="147">
        <f t="shared" si="1"/>
        <v>0.5</v>
      </c>
    </row>
    <row r="12" spans="1:11" ht="12.75">
      <c r="A12" s="82">
        <v>5</v>
      </c>
      <c r="B12" s="90" t="s">
        <v>28</v>
      </c>
      <c r="C12" s="153">
        <v>1</v>
      </c>
      <c r="D12" s="154">
        <v>1</v>
      </c>
      <c r="E12" s="144">
        <v>1</v>
      </c>
      <c r="F12" s="155">
        <v>1</v>
      </c>
      <c r="G12" s="155">
        <v>1</v>
      </c>
      <c r="H12" s="155">
        <v>5</v>
      </c>
      <c r="I12" s="146">
        <f t="shared" si="0"/>
        <v>1</v>
      </c>
      <c r="J12" s="147">
        <f t="shared" si="2"/>
        <v>0.5</v>
      </c>
      <c r="K12" s="147">
        <f t="shared" si="1"/>
        <v>0.5</v>
      </c>
    </row>
    <row r="13" spans="1:11" ht="12.75">
      <c r="A13" s="82">
        <v>6</v>
      </c>
      <c r="B13" s="90" t="s">
        <v>29</v>
      </c>
      <c r="C13" s="153">
        <v>1</v>
      </c>
      <c r="D13" s="154">
        <v>1</v>
      </c>
      <c r="E13" s="144">
        <v>1</v>
      </c>
      <c r="F13" s="155">
        <v>1</v>
      </c>
      <c r="G13" s="155">
        <v>1</v>
      </c>
      <c r="H13" s="155">
        <v>5</v>
      </c>
      <c r="I13" s="146">
        <f t="shared" si="0"/>
        <v>1</v>
      </c>
      <c r="J13" s="147">
        <f t="shared" si="2"/>
        <v>0.5</v>
      </c>
      <c r="K13" s="147">
        <f t="shared" si="1"/>
        <v>0.5</v>
      </c>
    </row>
    <row r="14" spans="1:11" ht="12.75">
      <c r="A14" s="82">
        <v>7</v>
      </c>
      <c r="B14" s="90" t="s">
        <v>30</v>
      </c>
      <c r="C14" s="153">
        <v>1</v>
      </c>
      <c r="D14" s="154">
        <v>1</v>
      </c>
      <c r="E14" s="144">
        <v>1</v>
      </c>
      <c r="F14" s="155">
        <v>1</v>
      </c>
      <c r="G14" s="155">
        <v>1</v>
      </c>
      <c r="H14" s="155">
        <v>5</v>
      </c>
      <c r="I14" s="146">
        <f t="shared" si="0"/>
        <v>1</v>
      </c>
      <c r="J14" s="147">
        <f t="shared" si="2"/>
        <v>0.5</v>
      </c>
      <c r="K14" s="147">
        <f t="shared" si="1"/>
        <v>0.5</v>
      </c>
    </row>
    <row r="15" spans="1:11" ht="12.75">
      <c r="A15" s="82">
        <v>8</v>
      </c>
      <c r="B15" s="90" t="s">
        <v>31</v>
      </c>
      <c r="C15" s="153">
        <v>1</v>
      </c>
      <c r="D15" s="154">
        <v>1</v>
      </c>
      <c r="E15" s="144">
        <v>1</v>
      </c>
      <c r="F15" s="155">
        <v>1</v>
      </c>
      <c r="G15" s="155">
        <v>1</v>
      </c>
      <c r="H15" s="155">
        <v>5</v>
      </c>
      <c r="I15" s="146">
        <f t="shared" si="0"/>
        <v>1</v>
      </c>
      <c r="J15" s="147">
        <f t="shared" si="2"/>
        <v>0.5</v>
      </c>
      <c r="K15" s="147">
        <f t="shared" si="1"/>
        <v>0.5</v>
      </c>
    </row>
    <row r="16" spans="1:11" ht="12.75">
      <c r="A16" s="82">
        <v>9</v>
      </c>
      <c r="B16" s="90" t="s">
        <v>32</v>
      </c>
      <c r="C16" s="153">
        <v>1</v>
      </c>
      <c r="D16" s="154">
        <v>1</v>
      </c>
      <c r="E16" s="144">
        <v>1</v>
      </c>
      <c r="F16" s="155">
        <v>1</v>
      </c>
      <c r="G16" s="155">
        <v>1</v>
      </c>
      <c r="H16" s="155">
        <v>5</v>
      </c>
      <c r="I16" s="146">
        <f t="shared" si="0"/>
        <v>1</v>
      </c>
      <c r="J16" s="147">
        <f t="shared" si="2"/>
        <v>0.5</v>
      </c>
      <c r="K16" s="147">
        <f t="shared" si="1"/>
        <v>0.5</v>
      </c>
    </row>
    <row r="17" spans="1:11" ht="25.5">
      <c r="A17" s="82">
        <v>10</v>
      </c>
      <c r="B17" s="90" t="s">
        <v>33</v>
      </c>
      <c r="C17" s="153">
        <v>1</v>
      </c>
      <c r="D17" s="154">
        <v>1</v>
      </c>
      <c r="E17" s="144">
        <v>1</v>
      </c>
      <c r="F17" s="155">
        <v>1</v>
      </c>
      <c r="G17" s="155">
        <v>1</v>
      </c>
      <c r="H17" s="155">
        <v>5</v>
      </c>
      <c r="I17" s="146">
        <f t="shared" si="0"/>
        <v>1</v>
      </c>
      <c r="J17" s="147">
        <f t="shared" si="2"/>
        <v>0.5</v>
      </c>
      <c r="K17" s="147">
        <f t="shared" si="1"/>
        <v>0.5</v>
      </c>
    </row>
    <row r="18" spans="1:11" ht="12.75">
      <c r="A18" s="82">
        <v>11</v>
      </c>
      <c r="B18" s="90" t="s">
        <v>34</v>
      </c>
      <c r="C18" s="153">
        <v>1</v>
      </c>
      <c r="D18" s="154">
        <v>1</v>
      </c>
      <c r="E18" s="144">
        <v>1</v>
      </c>
      <c r="F18" s="155">
        <v>1</v>
      </c>
      <c r="G18" s="155">
        <v>1</v>
      </c>
      <c r="H18" s="155">
        <v>5</v>
      </c>
      <c r="I18" s="146">
        <f t="shared" si="0"/>
        <v>1</v>
      </c>
      <c r="J18" s="147">
        <f t="shared" si="2"/>
        <v>0.5</v>
      </c>
      <c r="K18" s="147">
        <f t="shared" si="1"/>
        <v>0.5</v>
      </c>
    </row>
    <row r="19" spans="1:11" ht="12.75">
      <c r="A19" s="82">
        <v>12</v>
      </c>
      <c r="B19" s="90" t="s">
        <v>35</v>
      </c>
      <c r="C19" s="153">
        <v>1</v>
      </c>
      <c r="D19" s="154">
        <v>1</v>
      </c>
      <c r="E19" s="144">
        <v>1</v>
      </c>
      <c r="F19" s="155">
        <v>1</v>
      </c>
      <c r="G19" s="155">
        <v>1</v>
      </c>
      <c r="H19" s="155">
        <v>5</v>
      </c>
      <c r="I19" s="146">
        <f t="shared" si="0"/>
        <v>1</v>
      </c>
      <c r="J19" s="147">
        <f t="shared" si="2"/>
        <v>0.5</v>
      </c>
      <c r="K19" s="147">
        <f t="shared" si="1"/>
        <v>0.5</v>
      </c>
    </row>
    <row r="20" spans="1:11" ht="12.75">
      <c r="A20" s="82">
        <v>13</v>
      </c>
      <c r="B20" s="22"/>
      <c r="C20" s="153"/>
      <c r="D20" s="154"/>
      <c r="E20" s="144"/>
      <c r="F20" s="155"/>
      <c r="G20" s="155"/>
      <c r="H20" s="155"/>
      <c r="I20" s="146">
        <f t="shared" si="0"/>
        <v>0</v>
      </c>
      <c r="J20" s="147">
        <f t="shared" si="2"/>
        <v>0.5</v>
      </c>
      <c r="K20" s="147">
        <f t="shared" si="1"/>
        <v>0</v>
      </c>
    </row>
    <row r="21" spans="1:11" ht="12.75">
      <c r="A21" s="82">
        <v>14</v>
      </c>
      <c r="B21" s="22"/>
      <c r="C21" s="153"/>
      <c r="D21" s="154"/>
      <c r="E21" s="144"/>
      <c r="F21" s="155"/>
      <c r="G21" s="155"/>
      <c r="H21" s="155"/>
      <c r="I21" s="146">
        <f t="shared" si="0"/>
        <v>0</v>
      </c>
      <c r="J21" s="147">
        <f t="shared" si="2"/>
        <v>0.5</v>
      </c>
      <c r="K21" s="147">
        <f t="shared" si="1"/>
        <v>0</v>
      </c>
    </row>
    <row r="22" spans="1:11" ht="12.75">
      <c r="A22" s="82">
        <v>15</v>
      </c>
      <c r="B22" s="22"/>
      <c r="C22" s="153"/>
      <c r="D22" s="154"/>
      <c r="E22" s="144"/>
      <c r="F22" s="155"/>
      <c r="G22" s="155"/>
      <c r="H22" s="155"/>
      <c r="I22" s="146">
        <f t="shared" si="0"/>
        <v>0</v>
      </c>
      <c r="J22" s="147">
        <f t="shared" si="2"/>
        <v>0.5</v>
      </c>
      <c r="K22" s="147">
        <f t="shared" si="1"/>
        <v>0</v>
      </c>
    </row>
    <row r="23" spans="1:11" ht="12.75">
      <c r="A23" s="82">
        <v>16</v>
      </c>
      <c r="B23" s="22"/>
      <c r="C23" s="153"/>
      <c r="D23" s="154"/>
      <c r="E23" s="144"/>
      <c r="F23" s="155"/>
      <c r="G23" s="155"/>
      <c r="H23" s="155"/>
      <c r="I23" s="146">
        <f t="shared" si="0"/>
        <v>0</v>
      </c>
      <c r="J23" s="147">
        <f t="shared" si="2"/>
        <v>0.5</v>
      </c>
      <c r="K23" s="147">
        <f t="shared" si="1"/>
        <v>0</v>
      </c>
    </row>
    <row r="24" spans="1:11" ht="12.75">
      <c r="A24" s="82">
        <v>17</v>
      </c>
      <c r="B24" s="22"/>
      <c r="C24" s="153"/>
      <c r="D24" s="154"/>
      <c r="E24" s="144"/>
      <c r="F24" s="155"/>
      <c r="G24" s="155"/>
      <c r="H24" s="155"/>
      <c r="I24" s="146">
        <f t="shared" si="0"/>
        <v>0</v>
      </c>
      <c r="J24" s="147">
        <f t="shared" si="2"/>
        <v>0.5</v>
      </c>
      <c r="K24" s="147">
        <f t="shared" si="1"/>
        <v>0</v>
      </c>
    </row>
    <row r="25" spans="1:11" ht="12.75">
      <c r="A25" s="82">
        <v>18</v>
      </c>
      <c r="B25" s="22"/>
      <c r="C25" s="153"/>
      <c r="D25" s="154"/>
      <c r="E25" s="144"/>
      <c r="F25" s="155"/>
      <c r="G25" s="155"/>
      <c r="H25" s="155"/>
      <c r="I25" s="146">
        <f t="shared" si="0"/>
        <v>0</v>
      </c>
      <c r="J25" s="147">
        <f t="shared" si="2"/>
        <v>0.5</v>
      </c>
      <c r="K25" s="147">
        <f t="shared" si="1"/>
        <v>0</v>
      </c>
    </row>
    <row r="26" spans="1:11" ht="12.75">
      <c r="A26" s="82">
        <v>19</v>
      </c>
      <c r="B26" s="22"/>
      <c r="C26" s="153"/>
      <c r="D26" s="154"/>
      <c r="E26" s="144"/>
      <c r="F26" s="155"/>
      <c r="G26" s="155"/>
      <c r="H26" s="155"/>
      <c r="I26" s="146">
        <f t="shared" si="0"/>
        <v>0</v>
      </c>
      <c r="J26" s="147">
        <f t="shared" si="2"/>
        <v>0.5</v>
      </c>
      <c r="K26" s="147">
        <f t="shared" si="1"/>
        <v>0</v>
      </c>
    </row>
    <row r="27" spans="1:11" ht="12.75">
      <c r="A27" s="82">
        <v>20</v>
      </c>
      <c r="B27" s="22"/>
      <c r="C27" s="153"/>
      <c r="D27" s="154"/>
      <c r="E27" s="144"/>
      <c r="F27" s="155"/>
      <c r="G27" s="155"/>
      <c r="H27" s="155"/>
      <c r="I27" s="146">
        <f t="shared" si="0"/>
        <v>0</v>
      </c>
      <c r="J27" s="147">
        <f t="shared" si="2"/>
        <v>0.5</v>
      </c>
      <c r="K27" s="147">
        <f t="shared" si="1"/>
        <v>0</v>
      </c>
    </row>
    <row r="28" spans="1:11" ht="12.75">
      <c r="A28" s="82">
        <v>21</v>
      </c>
      <c r="B28" s="22"/>
      <c r="C28" s="153"/>
      <c r="D28" s="154"/>
      <c r="E28" s="144"/>
      <c r="F28" s="155"/>
      <c r="G28" s="155"/>
      <c r="H28" s="155"/>
      <c r="I28" s="146">
        <f t="shared" si="0"/>
        <v>0</v>
      </c>
      <c r="J28" s="147">
        <f t="shared" si="2"/>
        <v>0.5</v>
      </c>
      <c r="K28" s="147">
        <f t="shared" si="1"/>
        <v>0</v>
      </c>
    </row>
    <row r="29" spans="1:11" ht="12.75">
      <c r="A29" s="82">
        <v>22</v>
      </c>
      <c r="B29" s="22"/>
      <c r="C29" s="6"/>
      <c r="D29" s="6"/>
      <c r="E29" s="6"/>
      <c r="F29" s="6"/>
      <c r="G29" s="6"/>
      <c r="H29" s="6"/>
      <c r="I29" s="146">
        <f>1/5*H28</f>
        <v>0</v>
      </c>
      <c r="J29" s="147">
        <f t="shared" si="2"/>
        <v>0.5</v>
      </c>
      <c r="K29" s="147">
        <f t="shared" si="1"/>
        <v>0</v>
      </c>
    </row>
    <row r="30" spans="1:11" ht="12.75">
      <c r="A30" s="82">
        <v>23</v>
      </c>
      <c r="B30" s="22"/>
      <c r="C30" s="153"/>
      <c r="D30" s="154"/>
      <c r="E30" s="144"/>
      <c r="F30" s="155"/>
      <c r="G30" s="155"/>
      <c r="H30" s="155"/>
      <c r="I30" s="146">
        <f t="shared" si="0"/>
        <v>0</v>
      </c>
      <c r="J30" s="147">
        <f t="shared" si="2"/>
        <v>0.5</v>
      </c>
      <c r="K30" s="147">
        <f t="shared" si="1"/>
        <v>0</v>
      </c>
    </row>
    <row r="31" spans="1:11" ht="12.75">
      <c r="A31" s="82">
        <v>24</v>
      </c>
      <c r="B31" s="22"/>
      <c r="C31" s="153"/>
      <c r="D31" s="154"/>
      <c r="E31" s="144"/>
      <c r="F31" s="155"/>
      <c r="G31" s="155"/>
      <c r="H31" s="155"/>
      <c r="I31" s="146">
        <f t="shared" si="0"/>
        <v>0</v>
      </c>
      <c r="J31" s="147">
        <f t="shared" si="2"/>
        <v>0.5</v>
      </c>
      <c r="K31" s="147">
        <f t="shared" si="1"/>
        <v>0</v>
      </c>
    </row>
    <row r="32" spans="1:11" ht="12.75">
      <c r="A32" s="188" t="s">
        <v>108</v>
      </c>
      <c r="B32" s="188"/>
      <c r="C32" s="135" t="s">
        <v>41</v>
      </c>
      <c r="D32" s="135" t="s">
        <v>41</v>
      </c>
      <c r="E32" s="135" t="s">
        <v>41</v>
      </c>
      <c r="F32" s="135" t="s">
        <v>41</v>
      </c>
      <c r="G32" s="135"/>
      <c r="H32" s="135"/>
      <c r="I32" s="136">
        <f>SUM(I8:I31)</f>
        <v>12</v>
      </c>
      <c r="J32" s="141" t="s">
        <v>41</v>
      </c>
      <c r="K32" s="138" t="s">
        <v>41</v>
      </c>
    </row>
    <row r="33" spans="1:11" ht="12.75">
      <c r="A33" s="139"/>
      <c r="B33" s="140"/>
      <c r="C33" s="140"/>
      <c r="D33" s="15"/>
      <c r="E33" s="15"/>
      <c r="F33" s="18"/>
      <c r="G33" s="18"/>
      <c r="H33" s="18"/>
      <c r="I33" s="15"/>
      <c r="J33" s="17"/>
      <c r="K33" s="17"/>
    </row>
  </sheetData>
  <sheetProtection/>
  <mergeCells count="13">
    <mergeCell ref="H4:H6"/>
    <mergeCell ref="I4:I6"/>
    <mergeCell ref="J4:J6"/>
    <mergeCell ref="K4:K5"/>
    <mergeCell ref="A32:B32"/>
    <mergeCell ref="B1:K1"/>
    <mergeCell ref="A4:A6"/>
    <mergeCell ref="B4:B6"/>
    <mergeCell ref="C4:C6"/>
    <mergeCell ref="D4:D6"/>
    <mergeCell ref="E4:E6"/>
    <mergeCell ref="F4:F6"/>
    <mergeCell ref="G4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D1">
      <selection activeCell="H20" sqref="H20"/>
    </sheetView>
  </sheetViews>
  <sheetFormatPr defaultColWidth="9.00390625" defaultRowHeight="12.75"/>
  <cols>
    <col min="1" max="1" width="5.125" style="0" customWidth="1"/>
    <col min="2" max="2" width="37.125" style="0" customWidth="1"/>
    <col min="3" max="3" width="18.125" style="0" customWidth="1"/>
    <col min="4" max="4" width="17.125" style="0" customWidth="1"/>
    <col min="5" max="5" width="18.75390625" style="0" customWidth="1"/>
    <col min="6" max="6" width="20.125" style="0" customWidth="1"/>
    <col min="7" max="7" width="26.125" style="0" customWidth="1"/>
    <col min="8" max="8" width="11.625" style="0" customWidth="1"/>
    <col min="10" max="10" width="11.625" style="0" customWidth="1"/>
    <col min="11" max="11" width="15.00390625" style="0" customWidth="1"/>
  </cols>
  <sheetData>
    <row r="1" spans="1:11" ht="52.5" customHeight="1">
      <c r="A1" s="49"/>
      <c r="B1" s="170" t="s">
        <v>257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4" t="s">
        <v>86</v>
      </c>
    </row>
    <row r="4" spans="1:11" ht="12.75" customHeight="1">
      <c r="A4" s="176" t="s">
        <v>36</v>
      </c>
      <c r="B4" s="168" t="s">
        <v>129</v>
      </c>
      <c r="C4" s="168" t="s">
        <v>351</v>
      </c>
      <c r="D4" s="168" t="s">
        <v>352</v>
      </c>
      <c r="E4" s="168" t="s">
        <v>353</v>
      </c>
      <c r="F4" s="168" t="s">
        <v>354</v>
      </c>
      <c r="G4" s="168" t="s">
        <v>355</v>
      </c>
      <c r="H4" s="168" t="s">
        <v>233</v>
      </c>
      <c r="I4" s="168" t="s">
        <v>236</v>
      </c>
      <c r="J4" s="168" t="s">
        <v>38</v>
      </c>
      <c r="K4" s="171" t="s">
        <v>39</v>
      </c>
    </row>
    <row r="5" spans="1:11" ht="12.75">
      <c r="A5" s="176"/>
      <c r="B5" s="173"/>
      <c r="C5" s="173"/>
      <c r="D5" s="173"/>
      <c r="E5" s="173"/>
      <c r="F5" s="173"/>
      <c r="G5" s="173"/>
      <c r="H5" s="173"/>
      <c r="I5" s="173"/>
      <c r="J5" s="173"/>
      <c r="K5" s="172"/>
    </row>
    <row r="6" spans="1:11" ht="114" customHeight="1">
      <c r="A6" s="176"/>
      <c r="B6" s="169"/>
      <c r="C6" s="169"/>
      <c r="D6" s="169"/>
      <c r="E6" s="169"/>
      <c r="F6" s="169"/>
      <c r="G6" s="169"/>
      <c r="H6" s="169"/>
      <c r="I6" s="169"/>
      <c r="J6" s="169"/>
      <c r="K6" s="9" t="s">
        <v>58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0" t="s">
        <v>24</v>
      </c>
      <c r="C8" s="153">
        <v>1</v>
      </c>
      <c r="D8" s="154">
        <v>1</v>
      </c>
      <c r="E8" s="144">
        <v>1</v>
      </c>
      <c r="F8" s="155">
        <v>1</v>
      </c>
      <c r="G8" s="155">
        <v>1</v>
      </c>
      <c r="H8" s="146">
        <v>5</v>
      </c>
      <c r="I8" s="146">
        <f>1/5*H8</f>
        <v>1</v>
      </c>
      <c r="J8" s="147">
        <v>0.75</v>
      </c>
      <c r="K8" s="147">
        <f>I8*J8</f>
        <v>0.75</v>
      </c>
    </row>
    <row r="9" spans="1:11" ht="12.75">
      <c r="A9" s="82">
        <v>2</v>
      </c>
      <c r="B9" s="90" t="s">
        <v>25</v>
      </c>
      <c r="C9" s="153">
        <v>1</v>
      </c>
      <c r="D9" s="154">
        <v>1</v>
      </c>
      <c r="E9" s="144">
        <v>1</v>
      </c>
      <c r="F9" s="155">
        <v>1</v>
      </c>
      <c r="G9" s="155">
        <v>1</v>
      </c>
      <c r="H9" s="146">
        <v>5</v>
      </c>
      <c r="I9" s="146">
        <f aca="true" t="shared" si="0" ref="I9:I31">1/5*H9</f>
        <v>1</v>
      </c>
      <c r="J9" s="147">
        <f>J8</f>
        <v>0.75</v>
      </c>
      <c r="K9" s="147">
        <f aca="true" t="shared" si="1" ref="K9:K31">I9*J9</f>
        <v>0.75</v>
      </c>
    </row>
    <row r="10" spans="1:11" ht="12.75">
      <c r="A10" s="82">
        <v>3</v>
      </c>
      <c r="B10" s="90" t="s">
        <v>26</v>
      </c>
      <c r="C10" s="153">
        <v>1</v>
      </c>
      <c r="D10" s="154">
        <v>1</v>
      </c>
      <c r="E10" s="144">
        <v>1</v>
      </c>
      <c r="F10" s="155">
        <v>1</v>
      </c>
      <c r="G10" s="155">
        <v>1</v>
      </c>
      <c r="H10" s="146">
        <v>5</v>
      </c>
      <c r="I10" s="146">
        <f t="shared" si="0"/>
        <v>1</v>
      </c>
      <c r="J10" s="147">
        <f aca="true" t="shared" si="2" ref="J10:J31">J9</f>
        <v>0.75</v>
      </c>
      <c r="K10" s="147">
        <f t="shared" si="1"/>
        <v>0.75</v>
      </c>
    </row>
    <row r="11" spans="1:11" ht="12.75">
      <c r="A11" s="82">
        <v>4</v>
      </c>
      <c r="B11" s="90" t="s">
        <v>27</v>
      </c>
      <c r="C11" s="153">
        <v>1</v>
      </c>
      <c r="D11" s="154">
        <v>1</v>
      </c>
      <c r="E11" s="144">
        <v>1</v>
      </c>
      <c r="F11" s="155">
        <v>1</v>
      </c>
      <c r="G11" s="155">
        <v>1</v>
      </c>
      <c r="H11" s="146">
        <v>5</v>
      </c>
      <c r="I11" s="146">
        <f t="shared" si="0"/>
        <v>1</v>
      </c>
      <c r="J11" s="147">
        <f t="shared" si="2"/>
        <v>0.75</v>
      </c>
      <c r="K11" s="147">
        <f t="shared" si="1"/>
        <v>0.75</v>
      </c>
    </row>
    <row r="12" spans="1:11" ht="12.75">
      <c r="A12" s="82">
        <v>5</v>
      </c>
      <c r="B12" s="90" t="s">
        <v>28</v>
      </c>
      <c r="C12" s="153">
        <v>1</v>
      </c>
      <c r="D12" s="154">
        <v>1</v>
      </c>
      <c r="E12" s="144">
        <v>1</v>
      </c>
      <c r="F12" s="155">
        <v>1</v>
      </c>
      <c r="G12" s="155">
        <v>1</v>
      </c>
      <c r="H12" s="146">
        <v>5</v>
      </c>
      <c r="I12" s="146">
        <f t="shared" si="0"/>
        <v>1</v>
      </c>
      <c r="J12" s="147">
        <f t="shared" si="2"/>
        <v>0.75</v>
      </c>
      <c r="K12" s="147">
        <f t="shared" si="1"/>
        <v>0.75</v>
      </c>
    </row>
    <row r="13" spans="1:11" ht="12.75">
      <c r="A13" s="82">
        <v>6</v>
      </c>
      <c r="B13" s="90" t="s">
        <v>29</v>
      </c>
      <c r="C13" s="153">
        <v>1</v>
      </c>
      <c r="D13" s="154">
        <v>1</v>
      </c>
      <c r="E13" s="144">
        <v>1</v>
      </c>
      <c r="F13" s="155">
        <v>1</v>
      </c>
      <c r="G13" s="155">
        <v>1</v>
      </c>
      <c r="H13" s="146">
        <v>5</v>
      </c>
      <c r="I13" s="146">
        <f t="shared" si="0"/>
        <v>1</v>
      </c>
      <c r="J13" s="147">
        <f t="shared" si="2"/>
        <v>0.75</v>
      </c>
      <c r="K13" s="147">
        <f t="shared" si="1"/>
        <v>0.75</v>
      </c>
    </row>
    <row r="14" spans="1:11" ht="12.75">
      <c r="A14" s="82">
        <v>7</v>
      </c>
      <c r="B14" s="90" t="s">
        <v>30</v>
      </c>
      <c r="C14" s="153">
        <v>1</v>
      </c>
      <c r="D14" s="154">
        <v>1</v>
      </c>
      <c r="E14" s="144">
        <v>1</v>
      </c>
      <c r="F14" s="155">
        <v>1</v>
      </c>
      <c r="G14" s="155">
        <v>1</v>
      </c>
      <c r="H14" s="146">
        <v>5</v>
      </c>
      <c r="I14" s="146">
        <f t="shared" si="0"/>
        <v>1</v>
      </c>
      <c r="J14" s="147">
        <f t="shared" si="2"/>
        <v>0.75</v>
      </c>
      <c r="K14" s="147">
        <f t="shared" si="1"/>
        <v>0.75</v>
      </c>
    </row>
    <row r="15" spans="1:11" ht="12.75">
      <c r="A15" s="82">
        <v>8</v>
      </c>
      <c r="B15" s="90" t="s">
        <v>31</v>
      </c>
      <c r="C15" s="153">
        <v>1</v>
      </c>
      <c r="D15" s="154">
        <v>1</v>
      </c>
      <c r="E15" s="144">
        <v>1</v>
      </c>
      <c r="F15" s="155">
        <v>1</v>
      </c>
      <c r="G15" s="155">
        <v>1</v>
      </c>
      <c r="H15" s="146">
        <v>5</v>
      </c>
      <c r="I15" s="146">
        <f t="shared" si="0"/>
        <v>1</v>
      </c>
      <c r="J15" s="147">
        <f t="shared" si="2"/>
        <v>0.75</v>
      </c>
      <c r="K15" s="147">
        <f t="shared" si="1"/>
        <v>0.75</v>
      </c>
    </row>
    <row r="16" spans="1:11" ht="12.75">
      <c r="A16" s="82">
        <v>9</v>
      </c>
      <c r="B16" s="90" t="s">
        <v>32</v>
      </c>
      <c r="C16" s="153">
        <v>1</v>
      </c>
      <c r="D16" s="154">
        <v>1</v>
      </c>
      <c r="E16" s="144">
        <v>1</v>
      </c>
      <c r="F16" s="155">
        <v>1</v>
      </c>
      <c r="G16" s="155">
        <v>1</v>
      </c>
      <c r="H16" s="146">
        <v>5</v>
      </c>
      <c r="I16" s="146">
        <f t="shared" si="0"/>
        <v>1</v>
      </c>
      <c r="J16" s="147">
        <f t="shared" si="2"/>
        <v>0.75</v>
      </c>
      <c r="K16" s="147">
        <f t="shared" si="1"/>
        <v>0.75</v>
      </c>
    </row>
    <row r="17" spans="1:11" ht="25.5">
      <c r="A17" s="82">
        <v>10</v>
      </c>
      <c r="B17" s="90" t="s">
        <v>33</v>
      </c>
      <c r="C17" s="153">
        <v>1</v>
      </c>
      <c r="D17" s="154">
        <v>1</v>
      </c>
      <c r="E17" s="144">
        <v>1</v>
      </c>
      <c r="F17" s="155">
        <v>1</v>
      </c>
      <c r="G17" s="155">
        <v>1</v>
      </c>
      <c r="H17" s="146">
        <v>5</v>
      </c>
      <c r="I17" s="146">
        <f t="shared" si="0"/>
        <v>1</v>
      </c>
      <c r="J17" s="147">
        <f t="shared" si="2"/>
        <v>0.75</v>
      </c>
      <c r="K17" s="147">
        <f t="shared" si="1"/>
        <v>0.75</v>
      </c>
    </row>
    <row r="18" spans="1:11" ht="12.75">
      <c r="A18" s="82">
        <v>11</v>
      </c>
      <c r="B18" s="90" t="s">
        <v>34</v>
      </c>
      <c r="C18" s="153">
        <v>1</v>
      </c>
      <c r="D18" s="154">
        <v>1</v>
      </c>
      <c r="E18" s="144">
        <v>1</v>
      </c>
      <c r="F18" s="155">
        <v>1</v>
      </c>
      <c r="G18" s="155">
        <v>1</v>
      </c>
      <c r="H18" s="146">
        <v>5</v>
      </c>
      <c r="I18" s="146">
        <f t="shared" si="0"/>
        <v>1</v>
      </c>
      <c r="J18" s="147">
        <f t="shared" si="2"/>
        <v>0.75</v>
      </c>
      <c r="K18" s="147">
        <f t="shared" si="1"/>
        <v>0.75</v>
      </c>
    </row>
    <row r="19" spans="1:11" ht="12.75">
      <c r="A19" s="82">
        <v>12</v>
      </c>
      <c r="B19" s="90" t="s">
        <v>35</v>
      </c>
      <c r="C19" s="153">
        <v>1</v>
      </c>
      <c r="D19" s="154">
        <v>1</v>
      </c>
      <c r="E19" s="144">
        <v>1</v>
      </c>
      <c r="F19" s="155">
        <v>1</v>
      </c>
      <c r="G19" s="155">
        <v>1</v>
      </c>
      <c r="H19" s="146">
        <v>5</v>
      </c>
      <c r="I19" s="146">
        <f t="shared" si="0"/>
        <v>1</v>
      </c>
      <c r="J19" s="147">
        <f t="shared" si="2"/>
        <v>0.75</v>
      </c>
      <c r="K19" s="147">
        <f t="shared" si="1"/>
        <v>0.75</v>
      </c>
    </row>
    <row r="20" spans="1:11" ht="12.75">
      <c r="A20" s="82">
        <v>13</v>
      </c>
      <c r="B20" s="22"/>
      <c r="C20" s="153"/>
      <c r="D20" s="154"/>
      <c r="E20" s="144"/>
      <c r="F20" s="155"/>
      <c r="G20" s="155"/>
      <c r="H20" s="146"/>
      <c r="I20" s="146">
        <f t="shared" si="0"/>
        <v>0</v>
      </c>
      <c r="J20" s="147">
        <f t="shared" si="2"/>
        <v>0.75</v>
      </c>
      <c r="K20" s="147">
        <f t="shared" si="1"/>
        <v>0</v>
      </c>
    </row>
    <row r="21" spans="1:11" ht="12.75">
      <c r="A21" s="82">
        <v>14</v>
      </c>
      <c r="B21" s="22"/>
      <c r="C21" s="153"/>
      <c r="D21" s="154"/>
      <c r="E21" s="144"/>
      <c r="F21" s="155"/>
      <c r="G21" s="155"/>
      <c r="H21" s="146"/>
      <c r="I21" s="146">
        <f t="shared" si="0"/>
        <v>0</v>
      </c>
      <c r="J21" s="147">
        <f t="shared" si="2"/>
        <v>0.75</v>
      </c>
      <c r="K21" s="147">
        <f t="shared" si="1"/>
        <v>0</v>
      </c>
    </row>
    <row r="22" spans="1:11" ht="12.75">
      <c r="A22" s="82">
        <v>15</v>
      </c>
      <c r="B22" s="22"/>
      <c r="C22" s="153"/>
      <c r="D22" s="154"/>
      <c r="E22" s="144"/>
      <c r="F22" s="155"/>
      <c r="G22" s="155"/>
      <c r="H22" s="146"/>
      <c r="I22" s="146">
        <f t="shared" si="0"/>
        <v>0</v>
      </c>
      <c r="J22" s="147">
        <f t="shared" si="2"/>
        <v>0.75</v>
      </c>
      <c r="K22" s="147">
        <f t="shared" si="1"/>
        <v>0</v>
      </c>
    </row>
    <row r="23" spans="1:11" ht="12.75">
      <c r="A23" s="82">
        <v>16</v>
      </c>
      <c r="B23" s="22"/>
      <c r="C23" s="153"/>
      <c r="D23" s="154"/>
      <c r="E23" s="144"/>
      <c r="F23" s="155"/>
      <c r="G23" s="155"/>
      <c r="H23" s="146"/>
      <c r="I23" s="146">
        <f t="shared" si="0"/>
        <v>0</v>
      </c>
      <c r="J23" s="147">
        <f t="shared" si="2"/>
        <v>0.75</v>
      </c>
      <c r="K23" s="147">
        <f t="shared" si="1"/>
        <v>0</v>
      </c>
    </row>
    <row r="24" spans="1:11" ht="12.75">
      <c r="A24" s="82">
        <v>17</v>
      </c>
      <c r="B24" s="22"/>
      <c r="C24" s="153"/>
      <c r="D24" s="154"/>
      <c r="E24" s="144"/>
      <c r="F24" s="155"/>
      <c r="G24" s="155"/>
      <c r="H24" s="146"/>
      <c r="I24" s="146">
        <f t="shared" si="0"/>
        <v>0</v>
      </c>
      <c r="J24" s="147">
        <f t="shared" si="2"/>
        <v>0.75</v>
      </c>
      <c r="K24" s="147">
        <f t="shared" si="1"/>
        <v>0</v>
      </c>
    </row>
    <row r="25" spans="1:11" ht="12.75">
      <c r="A25" s="82">
        <v>18</v>
      </c>
      <c r="B25" s="22"/>
      <c r="C25" s="153"/>
      <c r="D25" s="154"/>
      <c r="E25" s="144"/>
      <c r="F25" s="155"/>
      <c r="G25" s="155"/>
      <c r="H25" s="146"/>
      <c r="I25" s="146">
        <f t="shared" si="0"/>
        <v>0</v>
      </c>
      <c r="J25" s="147">
        <f t="shared" si="2"/>
        <v>0.75</v>
      </c>
      <c r="K25" s="147">
        <f t="shared" si="1"/>
        <v>0</v>
      </c>
    </row>
    <row r="26" spans="1:11" ht="12.75">
      <c r="A26" s="82">
        <v>19</v>
      </c>
      <c r="B26" s="22"/>
      <c r="C26" s="153"/>
      <c r="D26" s="154"/>
      <c r="E26" s="144"/>
      <c r="F26" s="155"/>
      <c r="G26" s="155"/>
      <c r="H26" s="146"/>
      <c r="I26" s="146">
        <f t="shared" si="0"/>
        <v>0</v>
      </c>
      <c r="J26" s="147">
        <f t="shared" si="2"/>
        <v>0.75</v>
      </c>
      <c r="K26" s="147">
        <f t="shared" si="1"/>
        <v>0</v>
      </c>
    </row>
    <row r="27" spans="1:11" ht="12.75">
      <c r="A27" s="82">
        <v>20</v>
      </c>
      <c r="B27" s="22"/>
      <c r="C27" s="153"/>
      <c r="D27" s="154"/>
      <c r="E27" s="144"/>
      <c r="F27" s="155"/>
      <c r="G27" s="155"/>
      <c r="H27" s="146"/>
      <c r="I27" s="146">
        <f t="shared" si="0"/>
        <v>0</v>
      </c>
      <c r="J27" s="147">
        <f t="shared" si="2"/>
        <v>0.75</v>
      </c>
      <c r="K27" s="147">
        <f t="shared" si="1"/>
        <v>0</v>
      </c>
    </row>
    <row r="28" spans="1:11" ht="12.75">
      <c r="A28" s="82">
        <v>21</v>
      </c>
      <c r="B28" s="22"/>
      <c r="C28" s="153"/>
      <c r="D28" s="154"/>
      <c r="E28" s="144"/>
      <c r="F28" s="155"/>
      <c r="G28" s="155"/>
      <c r="H28" s="146"/>
      <c r="I28" s="146">
        <f t="shared" si="0"/>
        <v>0</v>
      </c>
      <c r="J28" s="147">
        <f t="shared" si="2"/>
        <v>0.75</v>
      </c>
      <c r="K28" s="147">
        <f t="shared" si="1"/>
        <v>0</v>
      </c>
    </row>
    <row r="29" spans="1:11" ht="12.75">
      <c r="A29" s="82">
        <v>22</v>
      </c>
      <c r="B29" s="22"/>
      <c r="C29" s="153"/>
      <c r="D29" s="154"/>
      <c r="E29" s="144"/>
      <c r="F29" s="155"/>
      <c r="G29" s="155"/>
      <c r="H29" s="146"/>
      <c r="I29" s="146">
        <f t="shared" si="0"/>
        <v>0</v>
      </c>
      <c r="J29" s="147">
        <f t="shared" si="2"/>
        <v>0.75</v>
      </c>
      <c r="K29" s="147">
        <f t="shared" si="1"/>
        <v>0</v>
      </c>
    </row>
    <row r="30" spans="1:11" ht="12.75">
      <c r="A30" s="82">
        <v>23</v>
      </c>
      <c r="B30" s="22"/>
      <c r="C30" s="153"/>
      <c r="D30" s="154"/>
      <c r="E30" s="144"/>
      <c r="F30" s="155"/>
      <c r="G30" s="155"/>
      <c r="H30" s="146"/>
      <c r="I30" s="146">
        <f t="shared" si="0"/>
        <v>0</v>
      </c>
      <c r="J30" s="147">
        <f t="shared" si="2"/>
        <v>0.75</v>
      </c>
      <c r="K30" s="147">
        <f t="shared" si="1"/>
        <v>0</v>
      </c>
    </row>
    <row r="31" spans="1:11" ht="12.75">
      <c r="A31" s="82">
        <v>24</v>
      </c>
      <c r="B31" s="22"/>
      <c r="C31" s="153"/>
      <c r="D31" s="154"/>
      <c r="E31" s="144"/>
      <c r="F31" s="155"/>
      <c r="G31" s="155"/>
      <c r="H31" s="146"/>
      <c r="I31" s="146">
        <f t="shared" si="0"/>
        <v>0</v>
      </c>
      <c r="J31" s="147">
        <f t="shared" si="2"/>
        <v>0.75</v>
      </c>
      <c r="K31" s="147">
        <f t="shared" si="1"/>
        <v>0</v>
      </c>
    </row>
    <row r="32" spans="1:11" ht="12.75">
      <c r="A32" s="188" t="s">
        <v>108</v>
      </c>
      <c r="B32" s="188"/>
      <c r="C32" s="135" t="s">
        <v>41</v>
      </c>
      <c r="D32" s="135" t="s">
        <v>41</v>
      </c>
      <c r="E32" s="135" t="s">
        <v>41</v>
      </c>
      <c r="F32" s="135" t="s">
        <v>41</v>
      </c>
      <c r="G32" s="135"/>
      <c r="H32" s="135"/>
      <c r="I32" s="136">
        <f>SUM(I8:I31)</f>
        <v>12</v>
      </c>
      <c r="J32" s="141" t="s">
        <v>41</v>
      </c>
      <c r="K32" s="138" t="s">
        <v>41</v>
      </c>
    </row>
  </sheetData>
  <sheetProtection/>
  <mergeCells count="13">
    <mergeCell ref="H4:H6"/>
    <mergeCell ref="I4:I6"/>
    <mergeCell ref="J4:J6"/>
    <mergeCell ref="K4:K5"/>
    <mergeCell ref="A32:B32"/>
    <mergeCell ref="B1:K1"/>
    <mergeCell ref="A4:A6"/>
    <mergeCell ref="B4:B6"/>
    <mergeCell ref="C4:C6"/>
    <mergeCell ref="D4:D6"/>
    <mergeCell ref="E4:E6"/>
    <mergeCell ref="F4:F6"/>
    <mergeCell ref="G4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36.375" style="0" customWidth="1"/>
    <col min="3" max="3" width="18.625" style="0" customWidth="1"/>
    <col min="4" max="4" width="17.00390625" style="0" customWidth="1"/>
    <col min="5" max="5" width="20.625" style="0" customWidth="1"/>
    <col min="6" max="6" width="19.125" style="0" customWidth="1"/>
    <col min="7" max="7" width="15.25390625" style="0" customWidth="1"/>
    <col min="8" max="8" width="7.375" style="0" customWidth="1"/>
    <col min="9" max="9" width="8.125" style="0" customWidth="1"/>
  </cols>
  <sheetData>
    <row r="1" spans="1:11" ht="37.5" customHeight="1">
      <c r="A1" s="49"/>
      <c r="B1" s="170" t="s">
        <v>247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4" t="s">
        <v>86</v>
      </c>
    </row>
    <row r="4" spans="1:11" ht="12.75" customHeight="1">
      <c r="A4" s="176" t="s">
        <v>36</v>
      </c>
      <c r="B4" s="168" t="s">
        <v>129</v>
      </c>
      <c r="C4" s="168" t="s">
        <v>356</v>
      </c>
      <c r="D4" s="168" t="s">
        <v>357</v>
      </c>
      <c r="E4" s="168" t="s">
        <v>358</v>
      </c>
      <c r="F4" s="168" t="s">
        <v>368</v>
      </c>
      <c r="G4" s="168" t="s">
        <v>369</v>
      </c>
      <c r="H4" s="168" t="s">
        <v>233</v>
      </c>
      <c r="I4" s="168" t="s">
        <v>236</v>
      </c>
      <c r="J4" s="168" t="s">
        <v>38</v>
      </c>
      <c r="K4" s="171" t="s">
        <v>39</v>
      </c>
    </row>
    <row r="5" spans="1:11" ht="12.75">
      <c r="A5" s="176"/>
      <c r="B5" s="173"/>
      <c r="C5" s="173"/>
      <c r="D5" s="173"/>
      <c r="E5" s="173"/>
      <c r="F5" s="173"/>
      <c r="G5" s="173"/>
      <c r="H5" s="173"/>
      <c r="I5" s="173"/>
      <c r="J5" s="173"/>
      <c r="K5" s="172"/>
    </row>
    <row r="6" spans="1:11" ht="89.25" customHeight="1">
      <c r="A6" s="176"/>
      <c r="B6" s="169"/>
      <c r="C6" s="169"/>
      <c r="D6" s="169"/>
      <c r="E6" s="169"/>
      <c r="F6" s="169"/>
      <c r="G6" s="169"/>
      <c r="H6" s="169"/>
      <c r="I6" s="169"/>
      <c r="J6" s="169"/>
      <c r="K6" s="9" t="s">
        <v>58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0" t="s">
        <v>24</v>
      </c>
      <c r="C8" s="153">
        <v>0</v>
      </c>
      <c r="D8" s="154">
        <v>0</v>
      </c>
      <c r="E8" s="144">
        <v>0</v>
      </c>
      <c r="F8" s="155">
        <v>0</v>
      </c>
      <c r="G8" s="155">
        <v>0</v>
      </c>
      <c r="H8" s="155">
        <v>0</v>
      </c>
      <c r="I8" s="146">
        <f>1/5*H8</f>
        <v>0</v>
      </c>
      <c r="J8" s="147">
        <v>0.75</v>
      </c>
      <c r="K8" s="147">
        <f>I8*J8</f>
        <v>0</v>
      </c>
    </row>
    <row r="9" spans="1:11" ht="12.75">
      <c r="A9" s="82">
        <v>2</v>
      </c>
      <c r="B9" s="90" t="s">
        <v>25</v>
      </c>
      <c r="C9" s="153">
        <v>0</v>
      </c>
      <c r="D9" s="154">
        <v>0</v>
      </c>
      <c r="E9" s="144">
        <v>0</v>
      </c>
      <c r="F9" s="155">
        <v>0</v>
      </c>
      <c r="G9" s="155">
        <v>0</v>
      </c>
      <c r="H9" s="155">
        <v>0</v>
      </c>
      <c r="I9" s="146">
        <f aca="true" t="shared" si="0" ref="I9:I31">1/5*H9</f>
        <v>0</v>
      </c>
      <c r="J9" s="147">
        <f>J8</f>
        <v>0.75</v>
      </c>
      <c r="K9" s="147">
        <f aca="true" t="shared" si="1" ref="K9:K31">I9*J9</f>
        <v>0</v>
      </c>
    </row>
    <row r="10" spans="1:11" ht="12.75">
      <c r="A10" s="82">
        <v>3</v>
      </c>
      <c r="B10" s="90" t="s">
        <v>26</v>
      </c>
      <c r="C10" s="153">
        <v>0</v>
      </c>
      <c r="D10" s="154">
        <v>0</v>
      </c>
      <c r="E10" s="144">
        <v>0</v>
      </c>
      <c r="F10" s="155">
        <v>0</v>
      </c>
      <c r="G10" s="155">
        <v>0</v>
      </c>
      <c r="H10" s="155">
        <v>0</v>
      </c>
      <c r="I10" s="146">
        <f t="shared" si="0"/>
        <v>0</v>
      </c>
      <c r="J10" s="147">
        <f aca="true" t="shared" si="2" ref="J10:J31">J9</f>
        <v>0.75</v>
      </c>
      <c r="K10" s="147">
        <f t="shared" si="1"/>
        <v>0</v>
      </c>
    </row>
    <row r="11" spans="1:11" ht="12.75">
      <c r="A11" s="82">
        <v>4</v>
      </c>
      <c r="B11" s="90" t="s">
        <v>27</v>
      </c>
      <c r="C11" s="153">
        <v>0</v>
      </c>
      <c r="D11" s="154">
        <v>0</v>
      </c>
      <c r="E11" s="144">
        <v>0</v>
      </c>
      <c r="F11" s="155">
        <v>0</v>
      </c>
      <c r="G11" s="155">
        <v>0</v>
      </c>
      <c r="H11" s="155">
        <v>0</v>
      </c>
      <c r="I11" s="146">
        <f t="shared" si="0"/>
        <v>0</v>
      </c>
      <c r="J11" s="147">
        <f t="shared" si="2"/>
        <v>0.75</v>
      </c>
      <c r="K11" s="147">
        <f t="shared" si="1"/>
        <v>0</v>
      </c>
    </row>
    <row r="12" spans="1:11" ht="12.75">
      <c r="A12" s="82">
        <v>5</v>
      </c>
      <c r="B12" s="90" t="s">
        <v>28</v>
      </c>
      <c r="C12" s="153">
        <v>0</v>
      </c>
      <c r="D12" s="154">
        <v>0</v>
      </c>
      <c r="E12" s="144">
        <v>0</v>
      </c>
      <c r="F12" s="155">
        <v>0</v>
      </c>
      <c r="G12" s="155">
        <v>0</v>
      </c>
      <c r="H12" s="155">
        <v>0</v>
      </c>
      <c r="I12" s="146">
        <f t="shared" si="0"/>
        <v>0</v>
      </c>
      <c r="J12" s="147">
        <f t="shared" si="2"/>
        <v>0.75</v>
      </c>
      <c r="K12" s="147">
        <f t="shared" si="1"/>
        <v>0</v>
      </c>
    </row>
    <row r="13" spans="1:11" ht="12.75">
      <c r="A13" s="82">
        <v>6</v>
      </c>
      <c r="B13" s="90" t="s">
        <v>29</v>
      </c>
      <c r="C13" s="153">
        <v>0</v>
      </c>
      <c r="D13" s="154">
        <v>0</v>
      </c>
      <c r="E13" s="144">
        <v>0</v>
      </c>
      <c r="F13" s="155">
        <v>0</v>
      </c>
      <c r="G13" s="155">
        <v>0</v>
      </c>
      <c r="H13" s="155">
        <v>0</v>
      </c>
      <c r="I13" s="146">
        <f t="shared" si="0"/>
        <v>0</v>
      </c>
      <c r="J13" s="147">
        <f t="shared" si="2"/>
        <v>0.75</v>
      </c>
      <c r="K13" s="147">
        <f t="shared" si="1"/>
        <v>0</v>
      </c>
    </row>
    <row r="14" spans="1:11" ht="12.75">
      <c r="A14" s="82">
        <v>7</v>
      </c>
      <c r="B14" s="90" t="s">
        <v>30</v>
      </c>
      <c r="C14" s="153">
        <v>0</v>
      </c>
      <c r="D14" s="154">
        <v>0</v>
      </c>
      <c r="E14" s="144">
        <v>0</v>
      </c>
      <c r="F14" s="155">
        <v>0</v>
      </c>
      <c r="G14" s="155">
        <v>0</v>
      </c>
      <c r="H14" s="155">
        <v>0</v>
      </c>
      <c r="I14" s="146">
        <f t="shared" si="0"/>
        <v>0</v>
      </c>
      <c r="J14" s="147">
        <f t="shared" si="2"/>
        <v>0.75</v>
      </c>
      <c r="K14" s="147">
        <f t="shared" si="1"/>
        <v>0</v>
      </c>
    </row>
    <row r="15" spans="1:11" ht="12.75">
      <c r="A15" s="82">
        <v>8</v>
      </c>
      <c r="B15" s="90" t="s">
        <v>31</v>
      </c>
      <c r="C15" s="153">
        <v>0</v>
      </c>
      <c r="D15" s="154">
        <v>0</v>
      </c>
      <c r="E15" s="144">
        <v>0</v>
      </c>
      <c r="F15" s="155">
        <v>0</v>
      </c>
      <c r="G15" s="155">
        <v>0</v>
      </c>
      <c r="H15" s="155">
        <v>0</v>
      </c>
      <c r="I15" s="146">
        <f t="shared" si="0"/>
        <v>0</v>
      </c>
      <c r="J15" s="147">
        <f t="shared" si="2"/>
        <v>0.75</v>
      </c>
      <c r="K15" s="147">
        <f t="shared" si="1"/>
        <v>0</v>
      </c>
    </row>
    <row r="16" spans="1:11" ht="12.75">
      <c r="A16" s="82">
        <v>9</v>
      </c>
      <c r="B16" s="90" t="s">
        <v>32</v>
      </c>
      <c r="C16" s="153">
        <v>0</v>
      </c>
      <c r="D16" s="154">
        <v>0</v>
      </c>
      <c r="E16" s="144">
        <v>0</v>
      </c>
      <c r="F16" s="155">
        <v>0</v>
      </c>
      <c r="G16" s="155">
        <v>0</v>
      </c>
      <c r="H16" s="155">
        <v>0</v>
      </c>
      <c r="I16" s="146">
        <f t="shared" si="0"/>
        <v>0</v>
      </c>
      <c r="J16" s="147">
        <f t="shared" si="2"/>
        <v>0.75</v>
      </c>
      <c r="K16" s="147">
        <f t="shared" si="1"/>
        <v>0</v>
      </c>
    </row>
    <row r="17" spans="1:11" ht="25.5">
      <c r="A17" s="82">
        <v>10</v>
      </c>
      <c r="B17" s="90" t="s">
        <v>33</v>
      </c>
      <c r="C17" s="153">
        <v>0</v>
      </c>
      <c r="D17" s="154">
        <v>0</v>
      </c>
      <c r="E17" s="144">
        <v>0</v>
      </c>
      <c r="F17" s="155">
        <v>0</v>
      </c>
      <c r="G17" s="155">
        <v>0</v>
      </c>
      <c r="H17" s="155">
        <v>0</v>
      </c>
      <c r="I17" s="146">
        <f t="shared" si="0"/>
        <v>0</v>
      </c>
      <c r="J17" s="147">
        <f t="shared" si="2"/>
        <v>0.75</v>
      </c>
      <c r="K17" s="147">
        <f t="shared" si="1"/>
        <v>0</v>
      </c>
    </row>
    <row r="18" spans="1:11" ht="12.75">
      <c r="A18" s="82">
        <v>11</v>
      </c>
      <c r="B18" s="90" t="s">
        <v>34</v>
      </c>
      <c r="C18" s="153">
        <v>0</v>
      </c>
      <c r="D18" s="154">
        <v>0</v>
      </c>
      <c r="E18" s="144">
        <v>0</v>
      </c>
      <c r="F18" s="155">
        <v>0</v>
      </c>
      <c r="G18" s="155">
        <v>0</v>
      </c>
      <c r="H18" s="155">
        <v>0</v>
      </c>
      <c r="I18" s="146">
        <f t="shared" si="0"/>
        <v>0</v>
      </c>
      <c r="J18" s="147">
        <f t="shared" si="2"/>
        <v>0.75</v>
      </c>
      <c r="K18" s="147">
        <f t="shared" si="1"/>
        <v>0</v>
      </c>
    </row>
    <row r="19" spans="1:11" ht="12.75">
      <c r="A19" s="82">
        <v>12</v>
      </c>
      <c r="B19" s="90" t="s">
        <v>35</v>
      </c>
      <c r="C19" s="153">
        <v>0</v>
      </c>
      <c r="D19" s="154">
        <v>0</v>
      </c>
      <c r="E19" s="144">
        <v>0</v>
      </c>
      <c r="F19" s="155">
        <v>0</v>
      </c>
      <c r="G19" s="155">
        <v>0</v>
      </c>
      <c r="H19" s="155">
        <v>0</v>
      </c>
      <c r="I19" s="146">
        <f t="shared" si="0"/>
        <v>0</v>
      </c>
      <c r="J19" s="147">
        <f t="shared" si="2"/>
        <v>0.75</v>
      </c>
      <c r="K19" s="147">
        <f t="shared" si="1"/>
        <v>0</v>
      </c>
    </row>
    <row r="20" spans="1:11" ht="12.75">
      <c r="A20" s="82">
        <v>13</v>
      </c>
      <c r="B20" s="22"/>
      <c r="C20" s="153"/>
      <c r="D20" s="154"/>
      <c r="E20" s="144"/>
      <c r="F20" s="155"/>
      <c r="G20" s="155"/>
      <c r="H20" s="155"/>
      <c r="I20" s="146">
        <f t="shared" si="0"/>
        <v>0</v>
      </c>
      <c r="J20" s="147">
        <f t="shared" si="2"/>
        <v>0.75</v>
      </c>
      <c r="K20" s="147">
        <f t="shared" si="1"/>
        <v>0</v>
      </c>
    </row>
    <row r="21" spans="1:11" ht="12.75">
      <c r="A21" s="82">
        <v>14</v>
      </c>
      <c r="B21" s="22"/>
      <c r="C21" s="153"/>
      <c r="D21" s="154"/>
      <c r="E21" s="144"/>
      <c r="F21" s="155"/>
      <c r="G21" s="155"/>
      <c r="H21" s="155"/>
      <c r="I21" s="146">
        <f t="shared" si="0"/>
        <v>0</v>
      </c>
      <c r="J21" s="147">
        <f t="shared" si="2"/>
        <v>0.75</v>
      </c>
      <c r="K21" s="147">
        <f t="shared" si="1"/>
        <v>0</v>
      </c>
    </row>
    <row r="22" spans="1:11" ht="12.75">
      <c r="A22" s="82">
        <v>15</v>
      </c>
      <c r="B22" s="22"/>
      <c r="C22" s="153"/>
      <c r="D22" s="154"/>
      <c r="E22" s="144"/>
      <c r="F22" s="155"/>
      <c r="G22" s="155"/>
      <c r="H22" s="155"/>
      <c r="I22" s="146">
        <f t="shared" si="0"/>
        <v>0</v>
      </c>
      <c r="J22" s="147">
        <f t="shared" si="2"/>
        <v>0.75</v>
      </c>
      <c r="K22" s="147">
        <f t="shared" si="1"/>
        <v>0</v>
      </c>
    </row>
    <row r="23" spans="1:11" ht="12.75">
      <c r="A23" s="82">
        <v>16</v>
      </c>
      <c r="B23" s="22"/>
      <c r="C23" s="153"/>
      <c r="D23" s="154"/>
      <c r="E23" s="144"/>
      <c r="F23" s="155"/>
      <c r="G23" s="155"/>
      <c r="H23" s="155"/>
      <c r="I23" s="146">
        <f t="shared" si="0"/>
        <v>0</v>
      </c>
      <c r="J23" s="147">
        <f t="shared" si="2"/>
        <v>0.75</v>
      </c>
      <c r="K23" s="147">
        <f t="shared" si="1"/>
        <v>0</v>
      </c>
    </row>
    <row r="24" spans="1:11" ht="12.75">
      <c r="A24" s="82">
        <v>17</v>
      </c>
      <c r="B24" s="22"/>
      <c r="C24" s="153"/>
      <c r="D24" s="154"/>
      <c r="E24" s="144"/>
      <c r="F24" s="155"/>
      <c r="G24" s="155"/>
      <c r="H24" s="155"/>
      <c r="I24" s="146">
        <f t="shared" si="0"/>
        <v>0</v>
      </c>
      <c r="J24" s="147">
        <f t="shared" si="2"/>
        <v>0.75</v>
      </c>
      <c r="K24" s="147">
        <f t="shared" si="1"/>
        <v>0</v>
      </c>
    </row>
    <row r="25" spans="1:11" ht="12.75">
      <c r="A25" s="82">
        <v>18</v>
      </c>
      <c r="B25" s="22"/>
      <c r="C25" s="153"/>
      <c r="D25" s="154"/>
      <c r="E25" s="144"/>
      <c r="F25" s="155"/>
      <c r="G25" s="155"/>
      <c r="H25" s="155"/>
      <c r="I25" s="146">
        <f t="shared" si="0"/>
        <v>0</v>
      </c>
      <c r="J25" s="147">
        <f t="shared" si="2"/>
        <v>0.75</v>
      </c>
      <c r="K25" s="147">
        <f t="shared" si="1"/>
        <v>0</v>
      </c>
    </row>
    <row r="26" spans="1:11" ht="12.75">
      <c r="A26" s="82">
        <v>19</v>
      </c>
      <c r="B26" s="22"/>
      <c r="C26" s="153"/>
      <c r="D26" s="154"/>
      <c r="E26" s="144"/>
      <c r="F26" s="155"/>
      <c r="G26" s="155"/>
      <c r="H26" s="155"/>
      <c r="I26" s="146">
        <f t="shared" si="0"/>
        <v>0</v>
      </c>
      <c r="J26" s="147">
        <f t="shared" si="2"/>
        <v>0.75</v>
      </c>
      <c r="K26" s="147">
        <f t="shared" si="1"/>
        <v>0</v>
      </c>
    </row>
    <row r="27" spans="1:11" ht="12.75">
      <c r="A27" s="82">
        <v>20</v>
      </c>
      <c r="B27" s="22"/>
      <c r="C27" s="153"/>
      <c r="D27" s="154"/>
      <c r="E27" s="144"/>
      <c r="F27" s="155"/>
      <c r="G27" s="155"/>
      <c r="H27" s="155"/>
      <c r="I27" s="146">
        <f t="shared" si="0"/>
        <v>0</v>
      </c>
      <c r="J27" s="147">
        <f t="shared" si="2"/>
        <v>0.75</v>
      </c>
      <c r="K27" s="147">
        <f t="shared" si="1"/>
        <v>0</v>
      </c>
    </row>
    <row r="28" spans="1:11" ht="12.75">
      <c r="A28" s="82">
        <v>21</v>
      </c>
      <c r="B28" s="22"/>
      <c r="C28" s="153"/>
      <c r="D28" s="154"/>
      <c r="E28" s="144"/>
      <c r="F28" s="155"/>
      <c r="G28" s="155"/>
      <c r="H28" s="155"/>
      <c r="I28" s="146">
        <f t="shared" si="0"/>
        <v>0</v>
      </c>
      <c r="J28" s="147">
        <f t="shared" si="2"/>
        <v>0.75</v>
      </c>
      <c r="K28" s="147">
        <f t="shared" si="1"/>
        <v>0</v>
      </c>
    </row>
    <row r="29" spans="1:11" ht="12.75">
      <c r="A29" s="82">
        <v>22</v>
      </c>
      <c r="B29" s="22"/>
      <c r="C29" s="153"/>
      <c r="D29" s="154"/>
      <c r="E29" s="144"/>
      <c r="F29" s="155"/>
      <c r="G29" s="155"/>
      <c r="H29" s="155"/>
      <c r="I29" s="146">
        <f t="shared" si="0"/>
        <v>0</v>
      </c>
      <c r="J29" s="147">
        <f t="shared" si="2"/>
        <v>0.75</v>
      </c>
      <c r="K29" s="147">
        <f t="shared" si="1"/>
        <v>0</v>
      </c>
    </row>
    <row r="30" spans="1:11" ht="12.75">
      <c r="A30" s="82">
        <v>23</v>
      </c>
      <c r="B30" s="22"/>
      <c r="C30" s="153"/>
      <c r="D30" s="154"/>
      <c r="E30" s="144"/>
      <c r="F30" s="155"/>
      <c r="G30" s="155"/>
      <c r="H30" s="155"/>
      <c r="I30" s="146">
        <f t="shared" si="0"/>
        <v>0</v>
      </c>
      <c r="J30" s="147">
        <f t="shared" si="2"/>
        <v>0.75</v>
      </c>
      <c r="K30" s="147">
        <f t="shared" si="1"/>
        <v>0</v>
      </c>
    </row>
    <row r="31" spans="1:11" ht="12.75">
      <c r="A31" s="82">
        <v>24</v>
      </c>
      <c r="B31" s="22"/>
      <c r="C31" s="153"/>
      <c r="D31" s="154"/>
      <c r="E31" s="144"/>
      <c r="F31" s="155"/>
      <c r="G31" s="155"/>
      <c r="H31" s="155"/>
      <c r="I31" s="146">
        <f t="shared" si="0"/>
        <v>0</v>
      </c>
      <c r="J31" s="147">
        <f t="shared" si="2"/>
        <v>0.75</v>
      </c>
      <c r="K31" s="147">
        <f t="shared" si="1"/>
        <v>0</v>
      </c>
    </row>
    <row r="32" spans="1:11" ht="12.75">
      <c r="A32" s="188" t="s">
        <v>108</v>
      </c>
      <c r="B32" s="188"/>
      <c r="C32" s="135" t="s">
        <v>41</v>
      </c>
      <c r="D32" s="135" t="s">
        <v>41</v>
      </c>
      <c r="E32" s="135" t="s">
        <v>41</v>
      </c>
      <c r="F32" s="135" t="s">
        <v>41</v>
      </c>
      <c r="G32" s="135"/>
      <c r="H32" s="135"/>
      <c r="I32" s="136">
        <f>SUM(I8:I31)</f>
        <v>0</v>
      </c>
      <c r="J32" s="141" t="s">
        <v>41</v>
      </c>
      <c r="K32" s="138" t="s">
        <v>41</v>
      </c>
    </row>
    <row r="33" spans="1:11" ht="12.75">
      <c r="A33" s="139"/>
      <c r="B33" s="140"/>
      <c r="C33" s="140"/>
      <c r="D33" s="15"/>
      <c r="E33" s="15"/>
      <c r="F33" s="18"/>
      <c r="G33" s="18"/>
      <c r="H33" s="18"/>
      <c r="I33" s="15"/>
      <c r="J33" s="17"/>
      <c r="K33" s="17"/>
    </row>
  </sheetData>
  <sheetProtection/>
  <mergeCells count="13">
    <mergeCell ref="H4:H6"/>
    <mergeCell ref="I4:I6"/>
    <mergeCell ref="J4:J6"/>
    <mergeCell ref="K4:K5"/>
    <mergeCell ref="A32:B32"/>
    <mergeCell ref="B1:K1"/>
    <mergeCell ref="A4:A6"/>
    <mergeCell ref="B4:B6"/>
    <mergeCell ref="C4:C6"/>
    <mergeCell ref="D4:D6"/>
    <mergeCell ref="E4:E6"/>
    <mergeCell ref="F4:F6"/>
    <mergeCell ref="G4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4.875" style="0" customWidth="1"/>
    <col min="2" max="2" width="37.75390625" style="0" customWidth="1"/>
    <col min="3" max="4" width="18.625" style="0" customWidth="1"/>
    <col min="5" max="5" width="16.875" style="0" customWidth="1"/>
    <col min="6" max="6" width="16.125" style="0" customWidth="1"/>
    <col min="7" max="7" width="19.25390625" style="0" customWidth="1"/>
  </cols>
  <sheetData>
    <row r="1" spans="1:11" ht="41.25" customHeight="1">
      <c r="A1" s="49"/>
      <c r="B1" s="170" t="s">
        <v>248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4" t="s">
        <v>86</v>
      </c>
    </row>
    <row r="4" spans="1:11" ht="12.75" customHeight="1">
      <c r="A4" s="176" t="s">
        <v>36</v>
      </c>
      <c r="B4" s="168" t="s">
        <v>129</v>
      </c>
      <c r="C4" s="168" t="s">
        <v>370</v>
      </c>
      <c r="D4" s="168" t="s">
        <v>372</v>
      </c>
      <c r="E4" s="168" t="s">
        <v>373</v>
      </c>
      <c r="F4" s="168" t="s">
        <v>374</v>
      </c>
      <c r="G4" s="168" t="s">
        <v>375</v>
      </c>
      <c r="H4" s="168" t="s">
        <v>233</v>
      </c>
      <c r="I4" s="168" t="s">
        <v>236</v>
      </c>
      <c r="J4" s="168" t="s">
        <v>38</v>
      </c>
      <c r="K4" s="171" t="s">
        <v>39</v>
      </c>
    </row>
    <row r="5" spans="1:11" ht="12.75">
      <c r="A5" s="176"/>
      <c r="B5" s="173"/>
      <c r="C5" s="173"/>
      <c r="D5" s="173"/>
      <c r="E5" s="173"/>
      <c r="F5" s="173"/>
      <c r="G5" s="173"/>
      <c r="H5" s="173"/>
      <c r="I5" s="173"/>
      <c r="J5" s="173"/>
      <c r="K5" s="172"/>
    </row>
    <row r="6" spans="1:11" ht="118.5" customHeight="1">
      <c r="A6" s="176"/>
      <c r="B6" s="169"/>
      <c r="C6" s="169"/>
      <c r="D6" s="169"/>
      <c r="E6" s="169"/>
      <c r="F6" s="169"/>
      <c r="G6" s="169"/>
      <c r="H6" s="169"/>
      <c r="I6" s="169"/>
      <c r="J6" s="169"/>
      <c r="K6" s="9" t="s">
        <v>58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0" t="s">
        <v>24</v>
      </c>
      <c r="C8" s="153">
        <v>0</v>
      </c>
      <c r="D8" s="154">
        <v>0</v>
      </c>
      <c r="E8" s="144">
        <v>0</v>
      </c>
      <c r="F8" s="155">
        <v>0</v>
      </c>
      <c r="G8" s="155">
        <v>0</v>
      </c>
      <c r="H8" s="155">
        <v>0</v>
      </c>
      <c r="I8" s="146">
        <f>1/5*H8</f>
        <v>0</v>
      </c>
      <c r="J8" s="147">
        <v>1</v>
      </c>
      <c r="K8" s="147">
        <f>I8*J8</f>
        <v>0</v>
      </c>
    </row>
    <row r="9" spans="1:11" ht="12.75">
      <c r="A9" s="82">
        <v>2</v>
      </c>
      <c r="B9" s="90" t="s">
        <v>25</v>
      </c>
      <c r="C9" s="153">
        <v>0</v>
      </c>
      <c r="D9" s="154">
        <v>0</v>
      </c>
      <c r="E9" s="144">
        <v>0</v>
      </c>
      <c r="F9" s="155">
        <v>0</v>
      </c>
      <c r="G9" s="155">
        <v>0</v>
      </c>
      <c r="H9" s="155">
        <v>0</v>
      </c>
      <c r="I9" s="146">
        <f aca="true" t="shared" si="0" ref="I9:I31">1/5*H9</f>
        <v>0</v>
      </c>
      <c r="J9" s="147">
        <f>J8</f>
        <v>1</v>
      </c>
      <c r="K9" s="147">
        <f aca="true" t="shared" si="1" ref="K9:K31">I9*J9</f>
        <v>0</v>
      </c>
    </row>
    <row r="10" spans="1:11" ht="12.75">
      <c r="A10" s="82">
        <v>3</v>
      </c>
      <c r="B10" s="90" t="s">
        <v>26</v>
      </c>
      <c r="C10" s="153">
        <v>0</v>
      </c>
      <c r="D10" s="154">
        <v>0</v>
      </c>
      <c r="E10" s="144">
        <v>0</v>
      </c>
      <c r="F10" s="155">
        <v>0</v>
      </c>
      <c r="G10" s="155">
        <v>0</v>
      </c>
      <c r="H10" s="155">
        <v>0</v>
      </c>
      <c r="I10" s="146">
        <f t="shared" si="0"/>
        <v>0</v>
      </c>
      <c r="J10" s="147">
        <f aca="true" t="shared" si="2" ref="J10:J31">J9</f>
        <v>1</v>
      </c>
      <c r="K10" s="147">
        <f t="shared" si="1"/>
        <v>0</v>
      </c>
    </row>
    <row r="11" spans="1:11" ht="12.75">
      <c r="A11" s="82">
        <v>4</v>
      </c>
      <c r="B11" s="90" t="s">
        <v>27</v>
      </c>
      <c r="C11" s="153">
        <v>0</v>
      </c>
      <c r="D11" s="154">
        <v>0</v>
      </c>
      <c r="E11" s="144">
        <v>0</v>
      </c>
      <c r="F11" s="155">
        <v>0</v>
      </c>
      <c r="G11" s="155">
        <v>0</v>
      </c>
      <c r="H11" s="155">
        <v>0</v>
      </c>
      <c r="I11" s="146">
        <f t="shared" si="0"/>
        <v>0</v>
      </c>
      <c r="J11" s="147">
        <f t="shared" si="2"/>
        <v>1</v>
      </c>
      <c r="K11" s="147">
        <f t="shared" si="1"/>
        <v>0</v>
      </c>
    </row>
    <row r="12" spans="1:11" ht="12.75">
      <c r="A12" s="82">
        <v>5</v>
      </c>
      <c r="B12" s="90" t="s">
        <v>28</v>
      </c>
      <c r="C12" s="153">
        <v>0</v>
      </c>
      <c r="D12" s="154">
        <v>0</v>
      </c>
      <c r="E12" s="144">
        <v>0</v>
      </c>
      <c r="F12" s="155">
        <v>0</v>
      </c>
      <c r="G12" s="155">
        <v>0</v>
      </c>
      <c r="H12" s="155">
        <v>0</v>
      </c>
      <c r="I12" s="146">
        <f t="shared" si="0"/>
        <v>0</v>
      </c>
      <c r="J12" s="147">
        <f t="shared" si="2"/>
        <v>1</v>
      </c>
      <c r="K12" s="147">
        <f t="shared" si="1"/>
        <v>0</v>
      </c>
    </row>
    <row r="13" spans="1:11" ht="12.75">
      <c r="A13" s="82">
        <v>6</v>
      </c>
      <c r="B13" s="90" t="s">
        <v>29</v>
      </c>
      <c r="C13" s="153">
        <v>0</v>
      </c>
      <c r="D13" s="154">
        <v>0</v>
      </c>
      <c r="E13" s="144">
        <v>0</v>
      </c>
      <c r="F13" s="155">
        <v>0</v>
      </c>
      <c r="G13" s="155">
        <v>0</v>
      </c>
      <c r="H13" s="155">
        <v>0</v>
      </c>
      <c r="I13" s="146">
        <f t="shared" si="0"/>
        <v>0</v>
      </c>
      <c r="J13" s="147">
        <f t="shared" si="2"/>
        <v>1</v>
      </c>
      <c r="K13" s="147">
        <f t="shared" si="1"/>
        <v>0</v>
      </c>
    </row>
    <row r="14" spans="1:11" ht="12.75">
      <c r="A14" s="82">
        <v>7</v>
      </c>
      <c r="B14" s="90" t="s">
        <v>30</v>
      </c>
      <c r="C14" s="153">
        <v>0</v>
      </c>
      <c r="D14" s="154">
        <v>0</v>
      </c>
      <c r="E14" s="144">
        <v>0</v>
      </c>
      <c r="F14" s="155">
        <v>0</v>
      </c>
      <c r="G14" s="155">
        <v>0</v>
      </c>
      <c r="H14" s="155">
        <v>0</v>
      </c>
      <c r="I14" s="146">
        <f t="shared" si="0"/>
        <v>0</v>
      </c>
      <c r="J14" s="147">
        <f t="shared" si="2"/>
        <v>1</v>
      </c>
      <c r="K14" s="147">
        <f t="shared" si="1"/>
        <v>0</v>
      </c>
    </row>
    <row r="15" spans="1:11" ht="12.75">
      <c r="A15" s="82">
        <v>8</v>
      </c>
      <c r="B15" s="90" t="s">
        <v>31</v>
      </c>
      <c r="C15" s="153">
        <v>0</v>
      </c>
      <c r="D15" s="154">
        <v>0</v>
      </c>
      <c r="E15" s="144">
        <v>0</v>
      </c>
      <c r="F15" s="155">
        <v>0</v>
      </c>
      <c r="G15" s="155">
        <v>0</v>
      </c>
      <c r="H15" s="155">
        <v>0</v>
      </c>
      <c r="I15" s="146">
        <f t="shared" si="0"/>
        <v>0</v>
      </c>
      <c r="J15" s="147">
        <f t="shared" si="2"/>
        <v>1</v>
      </c>
      <c r="K15" s="147">
        <f t="shared" si="1"/>
        <v>0</v>
      </c>
    </row>
    <row r="16" spans="1:11" ht="12.75">
      <c r="A16" s="82">
        <v>9</v>
      </c>
      <c r="B16" s="90" t="s">
        <v>32</v>
      </c>
      <c r="C16" s="153">
        <v>0</v>
      </c>
      <c r="D16" s="154">
        <v>0</v>
      </c>
      <c r="E16" s="144">
        <v>0</v>
      </c>
      <c r="F16" s="155">
        <v>0</v>
      </c>
      <c r="G16" s="155">
        <v>0</v>
      </c>
      <c r="H16" s="155">
        <v>0</v>
      </c>
      <c r="I16" s="146">
        <f t="shared" si="0"/>
        <v>0</v>
      </c>
      <c r="J16" s="147">
        <f t="shared" si="2"/>
        <v>1</v>
      </c>
      <c r="K16" s="147">
        <f t="shared" si="1"/>
        <v>0</v>
      </c>
    </row>
    <row r="17" spans="1:11" ht="25.5">
      <c r="A17" s="82">
        <v>10</v>
      </c>
      <c r="B17" s="90" t="s">
        <v>33</v>
      </c>
      <c r="C17" s="153">
        <v>0</v>
      </c>
      <c r="D17" s="154">
        <v>0</v>
      </c>
      <c r="E17" s="144">
        <v>0</v>
      </c>
      <c r="F17" s="155">
        <v>0</v>
      </c>
      <c r="G17" s="155">
        <v>0</v>
      </c>
      <c r="H17" s="155">
        <v>0</v>
      </c>
      <c r="I17" s="146">
        <f t="shared" si="0"/>
        <v>0</v>
      </c>
      <c r="J17" s="147">
        <f t="shared" si="2"/>
        <v>1</v>
      </c>
      <c r="K17" s="147">
        <f t="shared" si="1"/>
        <v>0</v>
      </c>
    </row>
    <row r="18" spans="1:11" ht="12.75">
      <c r="A18" s="82">
        <v>11</v>
      </c>
      <c r="B18" s="90" t="s">
        <v>34</v>
      </c>
      <c r="C18" s="153">
        <v>0</v>
      </c>
      <c r="D18" s="154">
        <v>0</v>
      </c>
      <c r="E18" s="144">
        <v>0</v>
      </c>
      <c r="F18" s="155">
        <v>0</v>
      </c>
      <c r="G18" s="155">
        <v>0</v>
      </c>
      <c r="H18" s="155">
        <v>0</v>
      </c>
      <c r="I18" s="146">
        <f t="shared" si="0"/>
        <v>0</v>
      </c>
      <c r="J18" s="147">
        <f t="shared" si="2"/>
        <v>1</v>
      </c>
      <c r="K18" s="147">
        <f t="shared" si="1"/>
        <v>0</v>
      </c>
    </row>
    <row r="19" spans="1:11" ht="12.75">
      <c r="A19" s="82">
        <v>12</v>
      </c>
      <c r="B19" s="90" t="s">
        <v>35</v>
      </c>
      <c r="C19" s="153">
        <v>0</v>
      </c>
      <c r="D19" s="154">
        <v>0</v>
      </c>
      <c r="E19" s="144">
        <v>0</v>
      </c>
      <c r="F19" s="155">
        <v>0</v>
      </c>
      <c r="G19" s="155">
        <v>0</v>
      </c>
      <c r="H19" s="155">
        <v>0</v>
      </c>
      <c r="I19" s="146">
        <f t="shared" si="0"/>
        <v>0</v>
      </c>
      <c r="J19" s="147">
        <f t="shared" si="2"/>
        <v>1</v>
      </c>
      <c r="K19" s="147">
        <f t="shared" si="1"/>
        <v>0</v>
      </c>
    </row>
    <row r="20" spans="1:11" ht="12.75">
      <c r="A20" s="82">
        <v>13</v>
      </c>
      <c r="B20" s="22"/>
      <c r="C20" s="153"/>
      <c r="D20" s="154"/>
      <c r="E20" s="144"/>
      <c r="F20" s="155"/>
      <c r="G20" s="155"/>
      <c r="H20" s="155"/>
      <c r="I20" s="146">
        <f t="shared" si="0"/>
        <v>0</v>
      </c>
      <c r="J20" s="147">
        <f t="shared" si="2"/>
        <v>1</v>
      </c>
      <c r="K20" s="147">
        <f t="shared" si="1"/>
        <v>0</v>
      </c>
    </row>
    <row r="21" spans="1:11" ht="12.75">
      <c r="A21" s="82">
        <v>14</v>
      </c>
      <c r="B21" s="22"/>
      <c r="C21" s="153"/>
      <c r="D21" s="154"/>
      <c r="E21" s="144"/>
      <c r="F21" s="155"/>
      <c r="G21" s="155"/>
      <c r="H21" s="155"/>
      <c r="I21" s="146">
        <f t="shared" si="0"/>
        <v>0</v>
      </c>
      <c r="J21" s="147">
        <f t="shared" si="2"/>
        <v>1</v>
      </c>
      <c r="K21" s="147">
        <f t="shared" si="1"/>
        <v>0</v>
      </c>
    </row>
    <row r="22" spans="1:11" ht="12.75">
      <c r="A22" s="82">
        <v>15</v>
      </c>
      <c r="B22" s="22"/>
      <c r="C22" s="153"/>
      <c r="D22" s="154"/>
      <c r="E22" s="144"/>
      <c r="F22" s="155"/>
      <c r="G22" s="155"/>
      <c r="H22" s="155"/>
      <c r="I22" s="146">
        <f t="shared" si="0"/>
        <v>0</v>
      </c>
      <c r="J22" s="147">
        <f t="shared" si="2"/>
        <v>1</v>
      </c>
      <c r="K22" s="147">
        <f t="shared" si="1"/>
        <v>0</v>
      </c>
    </row>
    <row r="23" spans="1:11" ht="12.75">
      <c r="A23" s="82">
        <v>16</v>
      </c>
      <c r="B23" s="22"/>
      <c r="C23" s="153"/>
      <c r="D23" s="154"/>
      <c r="E23" s="144"/>
      <c r="F23" s="155"/>
      <c r="G23" s="155"/>
      <c r="H23" s="155"/>
      <c r="I23" s="146">
        <f t="shared" si="0"/>
        <v>0</v>
      </c>
      <c r="J23" s="147">
        <f t="shared" si="2"/>
        <v>1</v>
      </c>
      <c r="K23" s="147">
        <f t="shared" si="1"/>
        <v>0</v>
      </c>
    </row>
    <row r="24" spans="1:11" ht="12.75">
      <c r="A24" s="82">
        <v>17</v>
      </c>
      <c r="B24" s="22"/>
      <c r="C24" s="153"/>
      <c r="D24" s="154"/>
      <c r="E24" s="144"/>
      <c r="F24" s="155"/>
      <c r="G24" s="155"/>
      <c r="H24" s="155"/>
      <c r="I24" s="146">
        <f t="shared" si="0"/>
        <v>0</v>
      </c>
      <c r="J24" s="147">
        <f t="shared" si="2"/>
        <v>1</v>
      </c>
      <c r="K24" s="147">
        <f t="shared" si="1"/>
        <v>0</v>
      </c>
    </row>
    <row r="25" spans="1:11" ht="12.75">
      <c r="A25" s="82">
        <v>18</v>
      </c>
      <c r="B25" s="22"/>
      <c r="C25" s="153"/>
      <c r="D25" s="154"/>
      <c r="E25" s="144"/>
      <c r="F25" s="155"/>
      <c r="G25" s="155"/>
      <c r="H25" s="155"/>
      <c r="I25" s="146">
        <f t="shared" si="0"/>
        <v>0</v>
      </c>
      <c r="J25" s="147">
        <f t="shared" si="2"/>
        <v>1</v>
      </c>
      <c r="K25" s="147">
        <f t="shared" si="1"/>
        <v>0</v>
      </c>
    </row>
    <row r="26" spans="1:11" ht="12.75">
      <c r="A26" s="82">
        <v>19</v>
      </c>
      <c r="B26" s="22"/>
      <c r="C26" s="153"/>
      <c r="D26" s="154"/>
      <c r="E26" s="144"/>
      <c r="F26" s="155"/>
      <c r="G26" s="155"/>
      <c r="H26" s="155"/>
      <c r="I26" s="146">
        <f t="shared" si="0"/>
        <v>0</v>
      </c>
      <c r="J26" s="147">
        <f t="shared" si="2"/>
        <v>1</v>
      </c>
      <c r="K26" s="147">
        <f t="shared" si="1"/>
        <v>0</v>
      </c>
    </row>
    <row r="27" spans="1:11" ht="12.75">
      <c r="A27" s="82">
        <v>20</v>
      </c>
      <c r="B27" s="22"/>
      <c r="C27" s="153"/>
      <c r="D27" s="154"/>
      <c r="E27" s="144"/>
      <c r="F27" s="155"/>
      <c r="G27" s="155"/>
      <c r="H27" s="155"/>
      <c r="I27" s="146">
        <f t="shared" si="0"/>
        <v>0</v>
      </c>
      <c r="J27" s="147">
        <f t="shared" si="2"/>
        <v>1</v>
      </c>
      <c r="K27" s="147">
        <f t="shared" si="1"/>
        <v>0</v>
      </c>
    </row>
    <row r="28" spans="1:11" ht="12.75">
      <c r="A28" s="82">
        <v>21</v>
      </c>
      <c r="B28" s="22"/>
      <c r="C28" s="153"/>
      <c r="D28" s="154"/>
      <c r="E28" s="144"/>
      <c r="F28" s="155"/>
      <c r="G28" s="155"/>
      <c r="H28" s="155"/>
      <c r="I28" s="146">
        <f t="shared" si="0"/>
        <v>0</v>
      </c>
      <c r="J28" s="147">
        <f t="shared" si="2"/>
        <v>1</v>
      </c>
      <c r="K28" s="147">
        <f t="shared" si="1"/>
        <v>0</v>
      </c>
    </row>
    <row r="29" spans="1:11" ht="12.75">
      <c r="A29" s="82">
        <v>22</v>
      </c>
      <c r="B29" s="22"/>
      <c r="C29" s="153"/>
      <c r="D29" s="154"/>
      <c r="E29" s="144"/>
      <c r="F29" s="155"/>
      <c r="G29" s="155"/>
      <c r="H29" s="155"/>
      <c r="I29" s="146">
        <f t="shared" si="0"/>
        <v>0</v>
      </c>
      <c r="J29" s="147">
        <f t="shared" si="2"/>
        <v>1</v>
      </c>
      <c r="K29" s="147">
        <f t="shared" si="1"/>
        <v>0</v>
      </c>
    </row>
    <row r="30" spans="1:11" ht="12.75">
      <c r="A30" s="82">
        <v>23</v>
      </c>
      <c r="B30" s="22"/>
      <c r="C30" s="153"/>
      <c r="D30" s="154"/>
      <c r="E30" s="144"/>
      <c r="F30" s="155"/>
      <c r="G30" s="155"/>
      <c r="H30" s="155"/>
      <c r="I30" s="146">
        <f t="shared" si="0"/>
        <v>0</v>
      </c>
      <c r="J30" s="147">
        <f t="shared" si="2"/>
        <v>1</v>
      </c>
      <c r="K30" s="147">
        <f t="shared" si="1"/>
        <v>0</v>
      </c>
    </row>
    <row r="31" spans="1:11" ht="12.75">
      <c r="A31" s="82">
        <v>24</v>
      </c>
      <c r="B31" s="22"/>
      <c r="C31" s="153"/>
      <c r="D31" s="154"/>
      <c r="E31" s="144"/>
      <c r="F31" s="155"/>
      <c r="G31" s="155"/>
      <c r="H31" s="155"/>
      <c r="I31" s="146">
        <f t="shared" si="0"/>
        <v>0</v>
      </c>
      <c r="J31" s="147">
        <f t="shared" si="2"/>
        <v>1</v>
      </c>
      <c r="K31" s="147">
        <f t="shared" si="1"/>
        <v>0</v>
      </c>
    </row>
    <row r="32" spans="1:11" ht="12.75">
      <c r="A32" s="188" t="s">
        <v>108</v>
      </c>
      <c r="B32" s="188"/>
      <c r="C32" s="135" t="s">
        <v>41</v>
      </c>
      <c r="D32" s="135" t="s">
        <v>41</v>
      </c>
      <c r="E32" s="135" t="s">
        <v>41</v>
      </c>
      <c r="F32" s="135" t="s">
        <v>41</v>
      </c>
      <c r="G32" s="135"/>
      <c r="H32" s="135"/>
      <c r="I32" s="136">
        <f>SUM(I8:I31)</f>
        <v>0</v>
      </c>
      <c r="J32" s="141" t="s">
        <v>41</v>
      </c>
      <c r="K32" s="138" t="s">
        <v>41</v>
      </c>
    </row>
    <row r="33" spans="1:11" ht="12.75">
      <c r="A33" s="139"/>
      <c r="B33" s="140"/>
      <c r="C33" s="140"/>
      <c r="D33" s="15"/>
      <c r="E33" s="15"/>
      <c r="F33" s="18"/>
      <c r="G33" s="18"/>
      <c r="H33" s="18"/>
      <c r="I33" s="15"/>
      <c r="J33" s="17"/>
      <c r="K33" s="17"/>
    </row>
    <row r="34" spans="1:11" ht="12.75">
      <c r="A34" s="139"/>
      <c r="B34" s="140"/>
      <c r="C34" s="140"/>
      <c r="D34" s="15"/>
      <c r="E34" s="15"/>
      <c r="F34" s="15"/>
      <c r="G34" s="15"/>
      <c r="H34" s="15"/>
      <c r="I34" s="15"/>
      <c r="J34" s="17"/>
      <c r="K34" s="17"/>
    </row>
    <row r="35" spans="1:11" ht="12.75">
      <c r="A35" s="139"/>
      <c r="B35" s="140"/>
      <c r="C35" s="140"/>
      <c r="D35" s="15"/>
      <c r="E35" s="15"/>
      <c r="F35" s="15"/>
      <c r="G35" s="15"/>
      <c r="H35" s="15"/>
      <c r="I35" s="15"/>
      <c r="J35" s="17"/>
      <c r="K35" s="17"/>
    </row>
    <row r="36" spans="1:11" ht="12.75">
      <c r="A36" s="139"/>
      <c r="B36" s="140"/>
      <c r="C36" s="140"/>
      <c r="D36" s="15"/>
      <c r="E36" s="15"/>
      <c r="F36" s="15"/>
      <c r="G36" s="15"/>
      <c r="H36" s="15"/>
      <c r="I36" s="15"/>
      <c r="J36" s="17"/>
      <c r="K36" s="17"/>
    </row>
  </sheetData>
  <sheetProtection/>
  <mergeCells count="13">
    <mergeCell ref="H4:H6"/>
    <mergeCell ref="I4:I6"/>
    <mergeCell ref="J4:J6"/>
    <mergeCell ref="K4:K5"/>
    <mergeCell ref="A32:B32"/>
    <mergeCell ref="B1:K1"/>
    <mergeCell ref="A4:A6"/>
    <mergeCell ref="B4:B6"/>
    <mergeCell ref="C4:C6"/>
    <mergeCell ref="D4:D6"/>
    <mergeCell ref="E4:E6"/>
    <mergeCell ref="F4:F6"/>
    <mergeCell ref="G4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4.00390625" style="0" customWidth="1"/>
    <col min="2" max="2" width="38.25390625" style="0" customWidth="1"/>
    <col min="3" max="3" width="20.75390625" style="0" customWidth="1"/>
    <col min="4" max="4" width="14.875" style="0" customWidth="1"/>
    <col min="5" max="5" width="22.75390625" style="0" customWidth="1"/>
    <col min="6" max="6" width="21.25390625" style="0" customWidth="1"/>
    <col min="7" max="7" width="17.00390625" style="0" customWidth="1"/>
  </cols>
  <sheetData>
    <row r="1" spans="1:11" ht="35.25" customHeight="1">
      <c r="A1" s="49"/>
      <c r="B1" s="170" t="s">
        <v>249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4" t="s">
        <v>86</v>
      </c>
    </row>
    <row r="4" spans="1:11" ht="12.75" customHeight="1">
      <c r="A4" s="176" t="s">
        <v>36</v>
      </c>
      <c r="B4" s="168" t="s">
        <v>129</v>
      </c>
      <c r="C4" s="168" t="s">
        <v>376</v>
      </c>
      <c r="D4" s="168" t="s">
        <v>377</v>
      </c>
      <c r="E4" s="168" t="s">
        <v>378</v>
      </c>
      <c r="F4" s="168" t="s">
        <v>379</v>
      </c>
      <c r="G4" s="168" t="s">
        <v>380</v>
      </c>
      <c r="H4" s="168" t="s">
        <v>233</v>
      </c>
      <c r="I4" s="168" t="s">
        <v>236</v>
      </c>
      <c r="J4" s="168" t="s">
        <v>38</v>
      </c>
      <c r="K4" s="171" t="s">
        <v>39</v>
      </c>
    </row>
    <row r="5" spans="1:11" ht="12.75">
      <c r="A5" s="176"/>
      <c r="B5" s="173"/>
      <c r="C5" s="173"/>
      <c r="D5" s="173"/>
      <c r="E5" s="173"/>
      <c r="F5" s="173"/>
      <c r="G5" s="173"/>
      <c r="H5" s="173"/>
      <c r="I5" s="173"/>
      <c r="J5" s="173"/>
      <c r="K5" s="172"/>
    </row>
    <row r="6" spans="1:11" ht="67.5" customHeight="1">
      <c r="A6" s="176"/>
      <c r="B6" s="169"/>
      <c r="C6" s="169"/>
      <c r="D6" s="169"/>
      <c r="E6" s="169"/>
      <c r="F6" s="169"/>
      <c r="G6" s="169"/>
      <c r="H6" s="169"/>
      <c r="I6" s="169"/>
      <c r="J6" s="169"/>
      <c r="K6" s="9" t="s">
        <v>58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0" t="s">
        <v>24</v>
      </c>
      <c r="C8" s="153">
        <v>0</v>
      </c>
      <c r="D8" s="154">
        <v>0</v>
      </c>
      <c r="E8" s="144">
        <v>0</v>
      </c>
      <c r="F8" s="155">
        <v>0</v>
      </c>
      <c r="G8" s="155">
        <v>0</v>
      </c>
      <c r="H8" s="155">
        <v>0</v>
      </c>
      <c r="I8" s="146">
        <f>1/5*H8</f>
        <v>0</v>
      </c>
      <c r="J8" s="147">
        <v>1.5</v>
      </c>
      <c r="K8" s="147">
        <f>I8*J8</f>
        <v>0</v>
      </c>
    </row>
    <row r="9" spans="1:11" ht="12.75">
      <c r="A9" s="82">
        <v>2</v>
      </c>
      <c r="B9" s="90" t="s">
        <v>25</v>
      </c>
      <c r="C9" s="153">
        <v>0</v>
      </c>
      <c r="D9" s="154">
        <v>0</v>
      </c>
      <c r="E9" s="144">
        <v>0</v>
      </c>
      <c r="F9" s="155">
        <v>0</v>
      </c>
      <c r="G9" s="155">
        <v>0</v>
      </c>
      <c r="H9" s="155">
        <v>0</v>
      </c>
      <c r="I9" s="146">
        <f aca="true" t="shared" si="0" ref="I9:I31">1/5*H9</f>
        <v>0</v>
      </c>
      <c r="J9" s="147">
        <f>J8</f>
        <v>1.5</v>
      </c>
      <c r="K9" s="147">
        <f aca="true" t="shared" si="1" ref="K9:K31">I9*J9</f>
        <v>0</v>
      </c>
    </row>
    <row r="10" spans="1:11" ht="12.75">
      <c r="A10" s="82">
        <v>3</v>
      </c>
      <c r="B10" s="90" t="s">
        <v>26</v>
      </c>
      <c r="C10" s="153">
        <v>0</v>
      </c>
      <c r="D10" s="154">
        <v>0</v>
      </c>
      <c r="E10" s="144">
        <v>0</v>
      </c>
      <c r="F10" s="155">
        <v>0</v>
      </c>
      <c r="G10" s="155">
        <v>0</v>
      </c>
      <c r="H10" s="155">
        <v>0</v>
      </c>
      <c r="I10" s="146">
        <f t="shared" si="0"/>
        <v>0</v>
      </c>
      <c r="J10" s="147">
        <f aca="true" t="shared" si="2" ref="J10:J31">J9</f>
        <v>1.5</v>
      </c>
      <c r="K10" s="147">
        <f t="shared" si="1"/>
        <v>0</v>
      </c>
    </row>
    <row r="11" spans="1:11" ht="12.75">
      <c r="A11" s="82">
        <v>4</v>
      </c>
      <c r="B11" s="90" t="s">
        <v>27</v>
      </c>
      <c r="C11" s="153">
        <v>0</v>
      </c>
      <c r="D11" s="154">
        <v>0</v>
      </c>
      <c r="E11" s="144">
        <v>0</v>
      </c>
      <c r="F11" s="155">
        <v>0</v>
      </c>
      <c r="G11" s="155">
        <v>0</v>
      </c>
      <c r="H11" s="155">
        <v>0</v>
      </c>
      <c r="I11" s="146">
        <f t="shared" si="0"/>
        <v>0</v>
      </c>
      <c r="J11" s="147">
        <f t="shared" si="2"/>
        <v>1.5</v>
      </c>
      <c r="K11" s="147">
        <f t="shared" si="1"/>
        <v>0</v>
      </c>
    </row>
    <row r="12" spans="1:11" ht="12.75">
      <c r="A12" s="82">
        <v>5</v>
      </c>
      <c r="B12" s="90" t="s">
        <v>28</v>
      </c>
      <c r="C12" s="153">
        <v>0</v>
      </c>
      <c r="D12" s="154">
        <v>0</v>
      </c>
      <c r="E12" s="144">
        <v>0</v>
      </c>
      <c r="F12" s="155">
        <v>0</v>
      </c>
      <c r="G12" s="155">
        <v>0</v>
      </c>
      <c r="H12" s="155">
        <v>0</v>
      </c>
      <c r="I12" s="146">
        <f t="shared" si="0"/>
        <v>0</v>
      </c>
      <c r="J12" s="147">
        <f t="shared" si="2"/>
        <v>1.5</v>
      </c>
      <c r="K12" s="147">
        <f t="shared" si="1"/>
        <v>0</v>
      </c>
    </row>
    <row r="13" spans="1:11" ht="12.75">
      <c r="A13" s="82">
        <v>6</v>
      </c>
      <c r="B13" s="90" t="s">
        <v>29</v>
      </c>
      <c r="C13" s="153">
        <v>0</v>
      </c>
      <c r="D13" s="154">
        <v>0</v>
      </c>
      <c r="E13" s="144">
        <v>0</v>
      </c>
      <c r="F13" s="155">
        <v>0</v>
      </c>
      <c r="G13" s="155">
        <v>0</v>
      </c>
      <c r="H13" s="155">
        <v>0</v>
      </c>
      <c r="I13" s="146">
        <f t="shared" si="0"/>
        <v>0</v>
      </c>
      <c r="J13" s="147">
        <f t="shared" si="2"/>
        <v>1.5</v>
      </c>
      <c r="K13" s="147">
        <f t="shared" si="1"/>
        <v>0</v>
      </c>
    </row>
    <row r="14" spans="1:11" ht="12.75">
      <c r="A14" s="82">
        <v>7</v>
      </c>
      <c r="B14" s="90" t="s">
        <v>30</v>
      </c>
      <c r="C14" s="153">
        <v>0</v>
      </c>
      <c r="D14" s="154">
        <v>0</v>
      </c>
      <c r="E14" s="144">
        <v>0</v>
      </c>
      <c r="F14" s="155">
        <v>0</v>
      </c>
      <c r="G14" s="155">
        <v>0</v>
      </c>
      <c r="H14" s="155">
        <v>0</v>
      </c>
      <c r="I14" s="146">
        <f t="shared" si="0"/>
        <v>0</v>
      </c>
      <c r="J14" s="147">
        <f t="shared" si="2"/>
        <v>1.5</v>
      </c>
      <c r="K14" s="147">
        <f t="shared" si="1"/>
        <v>0</v>
      </c>
    </row>
    <row r="15" spans="1:11" ht="12.75">
      <c r="A15" s="82">
        <v>8</v>
      </c>
      <c r="B15" s="90" t="s">
        <v>31</v>
      </c>
      <c r="C15" s="153">
        <v>0</v>
      </c>
      <c r="D15" s="154">
        <v>0</v>
      </c>
      <c r="E15" s="144">
        <v>0</v>
      </c>
      <c r="F15" s="155">
        <v>0</v>
      </c>
      <c r="G15" s="155">
        <v>0</v>
      </c>
      <c r="H15" s="155">
        <v>0</v>
      </c>
      <c r="I15" s="146">
        <f t="shared" si="0"/>
        <v>0</v>
      </c>
      <c r="J15" s="147">
        <f t="shared" si="2"/>
        <v>1.5</v>
      </c>
      <c r="K15" s="147">
        <f t="shared" si="1"/>
        <v>0</v>
      </c>
    </row>
    <row r="16" spans="1:11" ht="12.75">
      <c r="A16" s="82">
        <v>9</v>
      </c>
      <c r="B16" s="90" t="s">
        <v>32</v>
      </c>
      <c r="C16" s="153">
        <v>0</v>
      </c>
      <c r="D16" s="154">
        <v>0</v>
      </c>
      <c r="E16" s="144">
        <v>0</v>
      </c>
      <c r="F16" s="155">
        <v>0</v>
      </c>
      <c r="G16" s="155">
        <v>0</v>
      </c>
      <c r="H16" s="155">
        <v>0</v>
      </c>
      <c r="I16" s="146">
        <f t="shared" si="0"/>
        <v>0</v>
      </c>
      <c r="J16" s="147">
        <f t="shared" si="2"/>
        <v>1.5</v>
      </c>
      <c r="K16" s="147">
        <f t="shared" si="1"/>
        <v>0</v>
      </c>
    </row>
    <row r="17" spans="1:11" ht="25.5">
      <c r="A17" s="82">
        <v>10</v>
      </c>
      <c r="B17" s="90" t="s">
        <v>33</v>
      </c>
      <c r="C17" s="153">
        <v>0</v>
      </c>
      <c r="D17" s="154">
        <v>0</v>
      </c>
      <c r="E17" s="144">
        <v>0</v>
      </c>
      <c r="F17" s="155">
        <v>0</v>
      </c>
      <c r="G17" s="155">
        <v>0</v>
      </c>
      <c r="H17" s="155">
        <v>0</v>
      </c>
      <c r="I17" s="146">
        <f t="shared" si="0"/>
        <v>0</v>
      </c>
      <c r="J17" s="147">
        <f t="shared" si="2"/>
        <v>1.5</v>
      </c>
      <c r="K17" s="147">
        <f t="shared" si="1"/>
        <v>0</v>
      </c>
    </row>
    <row r="18" spans="1:11" ht="12.75">
      <c r="A18" s="82">
        <v>11</v>
      </c>
      <c r="B18" s="90" t="s">
        <v>34</v>
      </c>
      <c r="C18" s="153">
        <v>0</v>
      </c>
      <c r="D18" s="154">
        <v>0</v>
      </c>
      <c r="E18" s="144">
        <v>0</v>
      </c>
      <c r="F18" s="155">
        <v>0</v>
      </c>
      <c r="G18" s="155">
        <v>0</v>
      </c>
      <c r="H18" s="155">
        <v>0</v>
      </c>
      <c r="I18" s="146">
        <f t="shared" si="0"/>
        <v>0</v>
      </c>
      <c r="J18" s="147">
        <f t="shared" si="2"/>
        <v>1.5</v>
      </c>
      <c r="K18" s="147">
        <f t="shared" si="1"/>
        <v>0</v>
      </c>
    </row>
    <row r="19" spans="1:11" ht="12.75">
      <c r="A19" s="82">
        <v>12</v>
      </c>
      <c r="B19" s="90" t="s">
        <v>35</v>
      </c>
      <c r="C19" s="153">
        <v>0</v>
      </c>
      <c r="D19" s="154">
        <v>0</v>
      </c>
      <c r="E19" s="144">
        <v>0</v>
      </c>
      <c r="F19" s="155">
        <v>0</v>
      </c>
      <c r="G19" s="155">
        <v>0</v>
      </c>
      <c r="H19" s="155">
        <v>0</v>
      </c>
      <c r="I19" s="146">
        <f t="shared" si="0"/>
        <v>0</v>
      </c>
      <c r="J19" s="147">
        <f t="shared" si="2"/>
        <v>1.5</v>
      </c>
      <c r="K19" s="147">
        <f t="shared" si="1"/>
        <v>0</v>
      </c>
    </row>
    <row r="20" spans="1:11" ht="12.75">
      <c r="A20" s="82">
        <v>13</v>
      </c>
      <c r="B20" s="22"/>
      <c r="C20" s="153"/>
      <c r="D20" s="154"/>
      <c r="E20" s="144"/>
      <c r="F20" s="155"/>
      <c r="G20" s="155"/>
      <c r="H20" s="155"/>
      <c r="I20" s="146">
        <f t="shared" si="0"/>
        <v>0</v>
      </c>
      <c r="J20" s="147">
        <f t="shared" si="2"/>
        <v>1.5</v>
      </c>
      <c r="K20" s="147">
        <f t="shared" si="1"/>
        <v>0</v>
      </c>
    </row>
    <row r="21" spans="1:11" ht="12.75">
      <c r="A21" s="82">
        <v>14</v>
      </c>
      <c r="B21" s="22"/>
      <c r="C21" s="153"/>
      <c r="D21" s="154"/>
      <c r="E21" s="144"/>
      <c r="F21" s="155"/>
      <c r="G21" s="155"/>
      <c r="H21" s="155"/>
      <c r="I21" s="146">
        <f t="shared" si="0"/>
        <v>0</v>
      </c>
      <c r="J21" s="147">
        <f t="shared" si="2"/>
        <v>1.5</v>
      </c>
      <c r="K21" s="147">
        <f t="shared" si="1"/>
        <v>0</v>
      </c>
    </row>
    <row r="22" spans="1:11" ht="12.75">
      <c r="A22" s="82">
        <v>15</v>
      </c>
      <c r="B22" s="22"/>
      <c r="C22" s="153"/>
      <c r="D22" s="154"/>
      <c r="E22" s="144"/>
      <c r="F22" s="155"/>
      <c r="G22" s="155"/>
      <c r="H22" s="155"/>
      <c r="I22" s="146">
        <f t="shared" si="0"/>
        <v>0</v>
      </c>
      <c r="J22" s="147">
        <f t="shared" si="2"/>
        <v>1.5</v>
      </c>
      <c r="K22" s="147">
        <f t="shared" si="1"/>
        <v>0</v>
      </c>
    </row>
    <row r="23" spans="1:11" ht="12.75">
      <c r="A23" s="82">
        <v>16</v>
      </c>
      <c r="B23" s="22"/>
      <c r="C23" s="153"/>
      <c r="D23" s="154"/>
      <c r="E23" s="144"/>
      <c r="F23" s="155"/>
      <c r="G23" s="155"/>
      <c r="H23" s="155"/>
      <c r="I23" s="146">
        <f t="shared" si="0"/>
        <v>0</v>
      </c>
      <c r="J23" s="147">
        <f t="shared" si="2"/>
        <v>1.5</v>
      </c>
      <c r="K23" s="147">
        <f t="shared" si="1"/>
        <v>0</v>
      </c>
    </row>
    <row r="24" spans="1:11" ht="12.75">
      <c r="A24" s="82">
        <v>17</v>
      </c>
      <c r="B24" s="22"/>
      <c r="C24" s="153"/>
      <c r="D24" s="154"/>
      <c r="E24" s="144"/>
      <c r="F24" s="155"/>
      <c r="G24" s="155"/>
      <c r="H24" s="155"/>
      <c r="I24" s="146">
        <f t="shared" si="0"/>
        <v>0</v>
      </c>
      <c r="J24" s="147">
        <f t="shared" si="2"/>
        <v>1.5</v>
      </c>
      <c r="K24" s="147">
        <f t="shared" si="1"/>
        <v>0</v>
      </c>
    </row>
    <row r="25" spans="1:11" ht="12.75">
      <c r="A25" s="82">
        <v>18</v>
      </c>
      <c r="B25" s="22"/>
      <c r="C25" s="153"/>
      <c r="D25" s="154"/>
      <c r="E25" s="144"/>
      <c r="F25" s="155"/>
      <c r="G25" s="155"/>
      <c r="H25" s="155"/>
      <c r="I25" s="146">
        <f t="shared" si="0"/>
        <v>0</v>
      </c>
      <c r="J25" s="147">
        <f t="shared" si="2"/>
        <v>1.5</v>
      </c>
      <c r="K25" s="147">
        <f t="shared" si="1"/>
        <v>0</v>
      </c>
    </row>
    <row r="26" spans="1:11" ht="12.75">
      <c r="A26" s="82">
        <v>19</v>
      </c>
      <c r="B26" s="22"/>
      <c r="C26" s="153"/>
      <c r="D26" s="154"/>
      <c r="E26" s="144"/>
      <c r="F26" s="155"/>
      <c r="G26" s="155"/>
      <c r="H26" s="155"/>
      <c r="I26" s="146">
        <f t="shared" si="0"/>
        <v>0</v>
      </c>
      <c r="J26" s="147">
        <f t="shared" si="2"/>
        <v>1.5</v>
      </c>
      <c r="K26" s="147">
        <f t="shared" si="1"/>
        <v>0</v>
      </c>
    </row>
    <row r="27" spans="1:11" ht="12.75">
      <c r="A27" s="82">
        <v>20</v>
      </c>
      <c r="B27" s="22"/>
      <c r="C27" s="153"/>
      <c r="D27" s="154"/>
      <c r="E27" s="144"/>
      <c r="F27" s="155"/>
      <c r="G27" s="155"/>
      <c r="H27" s="155"/>
      <c r="I27" s="146">
        <f t="shared" si="0"/>
        <v>0</v>
      </c>
      <c r="J27" s="147">
        <f t="shared" si="2"/>
        <v>1.5</v>
      </c>
      <c r="K27" s="147">
        <f t="shared" si="1"/>
        <v>0</v>
      </c>
    </row>
    <row r="28" spans="1:11" ht="12.75">
      <c r="A28" s="82">
        <v>21</v>
      </c>
      <c r="B28" s="22"/>
      <c r="C28" s="153"/>
      <c r="D28" s="154"/>
      <c r="E28" s="144"/>
      <c r="F28" s="155"/>
      <c r="G28" s="155"/>
      <c r="H28" s="155"/>
      <c r="I28" s="146">
        <f t="shared" si="0"/>
        <v>0</v>
      </c>
      <c r="J28" s="147">
        <f t="shared" si="2"/>
        <v>1.5</v>
      </c>
      <c r="K28" s="147">
        <f t="shared" si="1"/>
        <v>0</v>
      </c>
    </row>
    <row r="29" spans="1:11" ht="12.75">
      <c r="A29" s="82">
        <v>22</v>
      </c>
      <c r="B29" s="22"/>
      <c r="C29" s="153"/>
      <c r="D29" s="154"/>
      <c r="E29" s="144"/>
      <c r="F29" s="155"/>
      <c r="G29" s="155"/>
      <c r="H29" s="155"/>
      <c r="I29" s="146">
        <f t="shared" si="0"/>
        <v>0</v>
      </c>
      <c r="J29" s="147">
        <f t="shared" si="2"/>
        <v>1.5</v>
      </c>
      <c r="K29" s="147">
        <f t="shared" si="1"/>
        <v>0</v>
      </c>
    </row>
    <row r="30" spans="1:11" ht="12.75">
      <c r="A30" s="82">
        <v>23</v>
      </c>
      <c r="B30" s="22"/>
      <c r="C30" s="153"/>
      <c r="D30" s="154"/>
      <c r="E30" s="144"/>
      <c r="F30" s="155"/>
      <c r="G30" s="155"/>
      <c r="H30" s="155"/>
      <c r="I30" s="146">
        <f t="shared" si="0"/>
        <v>0</v>
      </c>
      <c r="J30" s="147">
        <f t="shared" si="2"/>
        <v>1.5</v>
      </c>
      <c r="K30" s="147">
        <f t="shared" si="1"/>
        <v>0</v>
      </c>
    </row>
    <row r="31" spans="1:11" ht="12.75">
      <c r="A31" s="82">
        <v>24</v>
      </c>
      <c r="B31" s="22"/>
      <c r="C31" s="153"/>
      <c r="D31" s="154"/>
      <c r="E31" s="144"/>
      <c r="F31" s="155"/>
      <c r="G31" s="155"/>
      <c r="H31" s="155"/>
      <c r="I31" s="146">
        <f t="shared" si="0"/>
        <v>0</v>
      </c>
      <c r="J31" s="147">
        <f t="shared" si="2"/>
        <v>1.5</v>
      </c>
      <c r="K31" s="147">
        <f t="shared" si="1"/>
        <v>0</v>
      </c>
    </row>
    <row r="32" spans="1:11" ht="12.75">
      <c r="A32" s="188" t="s">
        <v>108</v>
      </c>
      <c r="B32" s="188"/>
      <c r="C32" s="135" t="s">
        <v>41</v>
      </c>
      <c r="D32" s="135" t="s">
        <v>41</v>
      </c>
      <c r="E32" s="135" t="s">
        <v>41</v>
      </c>
      <c r="F32" s="135" t="s">
        <v>41</v>
      </c>
      <c r="G32" s="135"/>
      <c r="H32" s="135"/>
      <c r="I32" s="136">
        <f>SUM(I8:I31)</f>
        <v>0</v>
      </c>
      <c r="J32" s="141" t="s">
        <v>41</v>
      </c>
      <c r="K32" s="138" t="s">
        <v>41</v>
      </c>
    </row>
    <row r="33" spans="1:11" ht="12.75">
      <c r="A33" s="139"/>
      <c r="B33" s="140"/>
      <c r="C33" s="140"/>
      <c r="D33" s="15"/>
      <c r="E33" s="15"/>
      <c r="F33" s="18"/>
      <c r="G33" s="18"/>
      <c r="H33" s="18"/>
      <c r="I33" s="15"/>
      <c r="J33" s="17"/>
      <c r="K33" s="17"/>
    </row>
    <row r="34" spans="1:11" ht="12.75">
      <c r="A34" s="139"/>
      <c r="B34" s="140"/>
      <c r="C34" s="140"/>
      <c r="D34" s="15"/>
      <c r="E34" s="15"/>
      <c r="F34" s="15"/>
      <c r="G34" s="15"/>
      <c r="H34" s="15"/>
      <c r="I34" s="15"/>
      <c r="J34" s="17"/>
      <c r="K34" s="17"/>
    </row>
  </sheetData>
  <sheetProtection/>
  <mergeCells count="13">
    <mergeCell ref="H4:H6"/>
    <mergeCell ref="I4:I6"/>
    <mergeCell ref="J4:J6"/>
    <mergeCell ref="K4:K5"/>
    <mergeCell ref="A32:B32"/>
    <mergeCell ref="B1:K1"/>
    <mergeCell ref="A4:A6"/>
    <mergeCell ref="B4:B6"/>
    <mergeCell ref="C4:C6"/>
    <mergeCell ref="D4:D6"/>
    <mergeCell ref="E4:E6"/>
    <mergeCell ref="F4:F6"/>
    <mergeCell ref="G4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21.25390625" style="0" customWidth="1"/>
    <col min="4" max="4" width="20.75390625" style="0" customWidth="1"/>
    <col min="5" max="5" width="19.75390625" style="0" customWidth="1"/>
    <col min="6" max="6" width="17.75390625" style="0" customWidth="1"/>
    <col min="7" max="7" width="14.875" style="0" customWidth="1"/>
    <col min="8" max="8" width="7.625" style="0" customWidth="1"/>
    <col min="9" max="9" width="8.375" style="0" customWidth="1"/>
    <col min="10" max="10" width="11.875" style="0" customWidth="1"/>
  </cols>
  <sheetData>
    <row r="1" spans="1:11" ht="38.25" customHeight="1">
      <c r="A1" s="49"/>
      <c r="B1" s="170" t="s">
        <v>258</v>
      </c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>
      <c r="A2" s="3"/>
      <c r="B2" s="4"/>
      <c r="C2" s="4"/>
      <c r="D2" s="4"/>
      <c r="E2" s="4"/>
      <c r="F2" s="4"/>
      <c r="G2" s="4"/>
      <c r="H2" s="4"/>
      <c r="I2" s="4"/>
      <c r="J2" s="2"/>
      <c r="K2" s="2"/>
    </row>
    <row r="3" spans="1:11" ht="12.75">
      <c r="A3" s="3"/>
      <c r="B3" s="4"/>
      <c r="C3" s="4"/>
      <c r="D3" s="4"/>
      <c r="E3" s="4"/>
      <c r="F3" s="4"/>
      <c r="G3" s="4"/>
      <c r="H3" s="4"/>
      <c r="I3" s="4"/>
      <c r="J3" s="2"/>
      <c r="K3" s="134" t="s">
        <v>86</v>
      </c>
    </row>
    <row r="4" spans="1:11" ht="12.75" customHeight="1">
      <c r="A4" s="176" t="s">
        <v>36</v>
      </c>
      <c r="B4" s="168" t="s">
        <v>129</v>
      </c>
      <c r="C4" s="168" t="s">
        <v>381</v>
      </c>
      <c r="D4" s="168" t="s">
        <v>382</v>
      </c>
      <c r="E4" s="168" t="s">
        <v>383</v>
      </c>
      <c r="F4" s="168" t="s">
        <v>384</v>
      </c>
      <c r="G4" s="168" t="s">
        <v>385</v>
      </c>
      <c r="H4" s="168" t="s">
        <v>233</v>
      </c>
      <c r="I4" s="168" t="s">
        <v>236</v>
      </c>
      <c r="J4" s="168" t="s">
        <v>38</v>
      </c>
      <c r="K4" s="171" t="s">
        <v>39</v>
      </c>
    </row>
    <row r="5" spans="1:11" ht="12.75">
      <c r="A5" s="176"/>
      <c r="B5" s="173"/>
      <c r="C5" s="173"/>
      <c r="D5" s="173"/>
      <c r="E5" s="173"/>
      <c r="F5" s="173"/>
      <c r="G5" s="173"/>
      <c r="H5" s="173"/>
      <c r="I5" s="173"/>
      <c r="J5" s="173"/>
      <c r="K5" s="172"/>
    </row>
    <row r="6" spans="1:11" ht="91.5" customHeight="1">
      <c r="A6" s="176"/>
      <c r="B6" s="169"/>
      <c r="C6" s="169"/>
      <c r="D6" s="169"/>
      <c r="E6" s="169"/>
      <c r="F6" s="169"/>
      <c r="G6" s="169"/>
      <c r="H6" s="169"/>
      <c r="I6" s="169"/>
      <c r="J6" s="169"/>
      <c r="K6" s="9" t="s">
        <v>58</v>
      </c>
    </row>
    <row r="7" spans="1:11" ht="12.75">
      <c r="A7" s="80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69">
        <v>9</v>
      </c>
      <c r="J7" s="8">
        <v>10</v>
      </c>
      <c r="K7" s="81">
        <v>11</v>
      </c>
    </row>
    <row r="8" spans="1:11" ht="12.75">
      <c r="A8" s="82">
        <v>1</v>
      </c>
      <c r="B8" s="90" t="s">
        <v>24</v>
      </c>
      <c r="C8" s="153">
        <v>1</v>
      </c>
      <c r="D8" s="154">
        <v>1</v>
      </c>
      <c r="E8" s="144">
        <v>1</v>
      </c>
      <c r="F8" s="155">
        <v>1</v>
      </c>
      <c r="G8" s="155">
        <v>1</v>
      </c>
      <c r="H8" s="155">
        <v>5</v>
      </c>
      <c r="I8" s="146">
        <f>1/5*H8</f>
        <v>1</v>
      </c>
      <c r="J8" s="147">
        <v>1</v>
      </c>
      <c r="K8" s="147">
        <f>I8*J8</f>
        <v>1</v>
      </c>
    </row>
    <row r="9" spans="1:11" ht="12.75">
      <c r="A9" s="82">
        <v>2</v>
      </c>
      <c r="B9" s="90" t="s">
        <v>25</v>
      </c>
      <c r="C9" s="153">
        <v>1</v>
      </c>
      <c r="D9" s="154">
        <v>1</v>
      </c>
      <c r="E9" s="144">
        <v>1</v>
      </c>
      <c r="F9" s="155">
        <v>1</v>
      </c>
      <c r="G9" s="155">
        <v>1</v>
      </c>
      <c r="H9" s="155">
        <v>5</v>
      </c>
      <c r="I9" s="146">
        <f aca="true" t="shared" si="0" ref="I9:I31">1/5*H9</f>
        <v>1</v>
      </c>
      <c r="J9" s="147">
        <f>J8</f>
        <v>1</v>
      </c>
      <c r="K9" s="147">
        <f aca="true" t="shared" si="1" ref="K9:K31">I9*J9</f>
        <v>1</v>
      </c>
    </row>
    <row r="10" spans="1:11" ht="12.75">
      <c r="A10" s="82">
        <v>3</v>
      </c>
      <c r="B10" s="90" t="s">
        <v>26</v>
      </c>
      <c r="C10" s="153">
        <v>1</v>
      </c>
      <c r="D10" s="154">
        <v>1</v>
      </c>
      <c r="E10" s="144">
        <v>1</v>
      </c>
      <c r="F10" s="155">
        <v>1</v>
      </c>
      <c r="G10" s="155">
        <v>1</v>
      </c>
      <c r="H10" s="155">
        <v>5</v>
      </c>
      <c r="I10" s="146">
        <f t="shared" si="0"/>
        <v>1</v>
      </c>
      <c r="J10" s="147">
        <f aca="true" t="shared" si="2" ref="J10:J31">J9</f>
        <v>1</v>
      </c>
      <c r="K10" s="147">
        <f t="shared" si="1"/>
        <v>1</v>
      </c>
    </row>
    <row r="11" spans="1:11" ht="12.75">
      <c r="A11" s="82">
        <v>4</v>
      </c>
      <c r="B11" s="90" t="s">
        <v>27</v>
      </c>
      <c r="C11" s="153">
        <v>1</v>
      </c>
      <c r="D11" s="154">
        <v>1</v>
      </c>
      <c r="E11" s="144">
        <v>1</v>
      </c>
      <c r="F11" s="155">
        <v>1</v>
      </c>
      <c r="G11" s="155">
        <v>1</v>
      </c>
      <c r="H11" s="155">
        <v>5</v>
      </c>
      <c r="I11" s="146">
        <f t="shared" si="0"/>
        <v>1</v>
      </c>
      <c r="J11" s="147">
        <f t="shared" si="2"/>
        <v>1</v>
      </c>
      <c r="K11" s="147">
        <f t="shared" si="1"/>
        <v>1</v>
      </c>
    </row>
    <row r="12" spans="1:11" ht="12.75">
      <c r="A12" s="82">
        <v>5</v>
      </c>
      <c r="B12" s="90" t="s">
        <v>28</v>
      </c>
      <c r="C12" s="153">
        <v>1</v>
      </c>
      <c r="D12" s="154">
        <v>1</v>
      </c>
      <c r="E12" s="144">
        <v>1</v>
      </c>
      <c r="F12" s="155">
        <v>1</v>
      </c>
      <c r="G12" s="155">
        <v>1</v>
      </c>
      <c r="H12" s="155">
        <v>5</v>
      </c>
      <c r="I12" s="146">
        <f t="shared" si="0"/>
        <v>1</v>
      </c>
      <c r="J12" s="147">
        <f t="shared" si="2"/>
        <v>1</v>
      </c>
      <c r="K12" s="147">
        <f t="shared" si="1"/>
        <v>1</v>
      </c>
    </row>
    <row r="13" spans="1:11" ht="12.75">
      <c r="A13" s="82">
        <v>6</v>
      </c>
      <c r="B13" s="90" t="s">
        <v>29</v>
      </c>
      <c r="C13" s="153">
        <v>1</v>
      </c>
      <c r="D13" s="154">
        <v>1</v>
      </c>
      <c r="E13" s="144">
        <v>1</v>
      </c>
      <c r="F13" s="155">
        <v>1</v>
      </c>
      <c r="G13" s="155">
        <v>1</v>
      </c>
      <c r="H13" s="155">
        <v>5</v>
      </c>
      <c r="I13" s="146">
        <f t="shared" si="0"/>
        <v>1</v>
      </c>
      <c r="J13" s="147">
        <f t="shared" si="2"/>
        <v>1</v>
      </c>
      <c r="K13" s="147">
        <f t="shared" si="1"/>
        <v>1</v>
      </c>
    </row>
    <row r="14" spans="1:11" ht="12.75">
      <c r="A14" s="82">
        <v>7</v>
      </c>
      <c r="B14" s="90" t="s">
        <v>30</v>
      </c>
      <c r="C14" s="153">
        <v>1</v>
      </c>
      <c r="D14" s="154">
        <v>1</v>
      </c>
      <c r="E14" s="144">
        <v>1</v>
      </c>
      <c r="F14" s="155">
        <v>1</v>
      </c>
      <c r="G14" s="155">
        <v>1</v>
      </c>
      <c r="H14" s="155">
        <v>5</v>
      </c>
      <c r="I14" s="146">
        <f t="shared" si="0"/>
        <v>1</v>
      </c>
      <c r="J14" s="147">
        <f t="shared" si="2"/>
        <v>1</v>
      </c>
      <c r="K14" s="147">
        <f t="shared" si="1"/>
        <v>1</v>
      </c>
    </row>
    <row r="15" spans="1:11" ht="12.75">
      <c r="A15" s="82">
        <v>8</v>
      </c>
      <c r="B15" s="90" t="s">
        <v>31</v>
      </c>
      <c r="C15" s="153">
        <v>1</v>
      </c>
      <c r="D15" s="154">
        <v>1</v>
      </c>
      <c r="E15" s="144">
        <v>1</v>
      </c>
      <c r="F15" s="155">
        <v>1</v>
      </c>
      <c r="G15" s="155">
        <v>1</v>
      </c>
      <c r="H15" s="155">
        <v>5</v>
      </c>
      <c r="I15" s="146">
        <f t="shared" si="0"/>
        <v>1</v>
      </c>
      <c r="J15" s="147">
        <f t="shared" si="2"/>
        <v>1</v>
      </c>
      <c r="K15" s="147">
        <f t="shared" si="1"/>
        <v>1</v>
      </c>
    </row>
    <row r="16" spans="1:11" ht="12.75">
      <c r="A16" s="82">
        <v>9</v>
      </c>
      <c r="B16" s="90" t="s">
        <v>32</v>
      </c>
      <c r="C16" s="153">
        <v>1</v>
      </c>
      <c r="D16" s="154">
        <v>1</v>
      </c>
      <c r="E16" s="144">
        <v>1</v>
      </c>
      <c r="F16" s="155">
        <v>1</v>
      </c>
      <c r="G16" s="155">
        <v>1</v>
      </c>
      <c r="H16" s="155">
        <v>5</v>
      </c>
      <c r="I16" s="146">
        <f t="shared" si="0"/>
        <v>1</v>
      </c>
      <c r="J16" s="147">
        <f t="shared" si="2"/>
        <v>1</v>
      </c>
      <c r="K16" s="147">
        <f t="shared" si="1"/>
        <v>1</v>
      </c>
    </row>
    <row r="17" spans="1:11" ht="25.5">
      <c r="A17" s="82">
        <v>10</v>
      </c>
      <c r="B17" s="90" t="s">
        <v>33</v>
      </c>
      <c r="C17" s="153">
        <v>1</v>
      </c>
      <c r="D17" s="154">
        <v>1</v>
      </c>
      <c r="E17" s="144">
        <v>1</v>
      </c>
      <c r="F17" s="155">
        <v>1</v>
      </c>
      <c r="G17" s="155">
        <v>1</v>
      </c>
      <c r="H17" s="155">
        <v>5</v>
      </c>
      <c r="I17" s="146">
        <f t="shared" si="0"/>
        <v>1</v>
      </c>
      <c r="J17" s="147">
        <f t="shared" si="2"/>
        <v>1</v>
      </c>
      <c r="K17" s="147">
        <f t="shared" si="1"/>
        <v>1</v>
      </c>
    </row>
    <row r="18" spans="1:11" ht="12.75">
      <c r="A18" s="82">
        <v>11</v>
      </c>
      <c r="B18" s="90" t="s">
        <v>34</v>
      </c>
      <c r="C18" s="153">
        <v>1</v>
      </c>
      <c r="D18" s="154">
        <v>1</v>
      </c>
      <c r="E18" s="144">
        <v>1</v>
      </c>
      <c r="F18" s="155">
        <v>1</v>
      </c>
      <c r="G18" s="155">
        <v>1</v>
      </c>
      <c r="H18" s="155">
        <v>5</v>
      </c>
      <c r="I18" s="146">
        <f t="shared" si="0"/>
        <v>1</v>
      </c>
      <c r="J18" s="147">
        <f t="shared" si="2"/>
        <v>1</v>
      </c>
      <c r="K18" s="147">
        <f t="shared" si="1"/>
        <v>1</v>
      </c>
    </row>
    <row r="19" spans="1:11" ht="12.75">
      <c r="A19" s="82">
        <v>12</v>
      </c>
      <c r="B19" s="90" t="s">
        <v>35</v>
      </c>
      <c r="C19" s="153">
        <v>1</v>
      </c>
      <c r="D19" s="154">
        <v>1</v>
      </c>
      <c r="E19" s="144">
        <v>1</v>
      </c>
      <c r="F19" s="155">
        <v>1</v>
      </c>
      <c r="G19" s="155">
        <v>1</v>
      </c>
      <c r="H19" s="155">
        <v>5</v>
      </c>
      <c r="I19" s="146">
        <f t="shared" si="0"/>
        <v>1</v>
      </c>
      <c r="J19" s="147">
        <f t="shared" si="2"/>
        <v>1</v>
      </c>
      <c r="K19" s="147">
        <f t="shared" si="1"/>
        <v>1</v>
      </c>
    </row>
    <row r="20" spans="1:11" ht="12.75">
      <c r="A20" s="82">
        <v>13</v>
      </c>
      <c r="B20" s="22"/>
      <c r="C20" s="153"/>
      <c r="D20" s="154"/>
      <c r="E20" s="144"/>
      <c r="F20" s="155"/>
      <c r="G20" s="155"/>
      <c r="H20" s="155"/>
      <c r="I20" s="146">
        <f t="shared" si="0"/>
        <v>0</v>
      </c>
      <c r="J20" s="147">
        <f t="shared" si="2"/>
        <v>1</v>
      </c>
      <c r="K20" s="147">
        <f t="shared" si="1"/>
        <v>0</v>
      </c>
    </row>
    <row r="21" spans="1:11" ht="12.75">
      <c r="A21" s="82">
        <v>14</v>
      </c>
      <c r="B21" s="22"/>
      <c r="C21" s="153"/>
      <c r="D21" s="154"/>
      <c r="E21" s="144"/>
      <c r="F21" s="155"/>
      <c r="G21" s="155"/>
      <c r="H21" s="155"/>
      <c r="I21" s="146">
        <f t="shared" si="0"/>
        <v>0</v>
      </c>
      <c r="J21" s="147">
        <f t="shared" si="2"/>
        <v>1</v>
      </c>
      <c r="K21" s="147">
        <f t="shared" si="1"/>
        <v>0</v>
      </c>
    </row>
    <row r="22" spans="1:11" ht="12.75">
      <c r="A22" s="82">
        <v>15</v>
      </c>
      <c r="B22" s="22"/>
      <c r="C22" s="153"/>
      <c r="D22" s="154"/>
      <c r="E22" s="144"/>
      <c r="F22" s="155"/>
      <c r="G22" s="155"/>
      <c r="H22" s="155"/>
      <c r="I22" s="146">
        <f t="shared" si="0"/>
        <v>0</v>
      </c>
      <c r="J22" s="147">
        <f t="shared" si="2"/>
        <v>1</v>
      </c>
      <c r="K22" s="147">
        <f t="shared" si="1"/>
        <v>0</v>
      </c>
    </row>
    <row r="23" spans="1:11" ht="12.75">
      <c r="A23" s="82">
        <v>16</v>
      </c>
      <c r="B23" s="22"/>
      <c r="C23" s="153"/>
      <c r="D23" s="154"/>
      <c r="E23" s="144"/>
      <c r="F23" s="155"/>
      <c r="G23" s="155"/>
      <c r="H23" s="155"/>
      <c r="I23" s="146">
        <f t="shared" si="0"/>
        <v>0</v>
      </c>
      <c r="J23" s="147">
        <f t="shared" si="2"/>
        <v>1</v>
      </c>
      <c r="K23" s="147">
        <f t="shared" si="1"/>
        <v>0</v>
      </c>
    </row>
    <row r="24" spans="1:11" ht="12.75">
      <c r="A24" s="82">
        <v>17</v>
      </c>
      <c r="B24" s="22"/>
      <c r="C24" s="153"/>
      <c r="D24" s="154"/>
      <c r="E24" s="144"/>
      <c r="F24" s="155"/>
      <c r="G24" s="155"/>
      <c r="H24" s="155"/>
      <c r="I24" s="146">
        <f t="shared" si="0"/>
        <v>0</v>
      </c>
      <c r="J24" s="147">
        <f t="shared" si="2"/>
        <v>1</v>
      </c>
      <c r="K24" s="147">
        <f t="shared" si="1"/>
        <v>0</v>
      </c>
    </row>
    <row r="25" spans="1:11" ht="12.75">
      <c r="A25" s="82">
        <v>18</v>
      </c>
      <c r="B25" s="22"/>
      <c r="C25" s="153"/>
      <c r="D25" s="154"/>
      <c r="E25" s="144"/>
      <c r="F25" s="155"/>
      <c r="G25" s="155"/>
      <c r="H25" s="155"/>
      <c r="I25" s="146">
        <f t="shared" si="0"/>
        <v>0</v>
      </c>
      <c r="J25" s="147">
        <f t="shared" si="2"/>
        <v>1</v>
      </c>
      <c r="K25" s="147">
        <f t="shared" si="1"/>
        <v>0</v>
      </c>
    </row>
    <row r="26" spans="1:11" ht="12.75">
      <c r="A26" s="82">
        <v>19</v>
      </c>
      <c r="B26" s="22"/>
      <c r="C26" s="153"/>
      <c r="D26" s="154"/>
      <c r="E26" s="144"/>
      <c r="F26" s="155"/>
      <c r="G26" s="155"/>
      <c r="H26" s="155"/>
      <c r="I26" s="146">
        <f t="shared" si="0"/>
        <v>0</v>
      </c>
      <c r="J26" s="147">
        <f t="shared" si="2"/>
        <v>1</v>
      </c>
      <c r="K26" s="147">
        <f t="shared" si="1"/>
        <v>0</v>
      </c>
    </row>
    <row r="27" spans="1:11" ht="12.75">
      <c r="A27" s="82">
        <v>20</v>
      </c>
      <c r="B27" s="22"/>
      <c r="C27" s="153"/>
      <c r="D27" s="154"/>
      <c r="E27" s="144"/>
      <c r="F27" s="155"/>
      <c r="G27" s="155"/>
      <c r="H27" s="155"/>
      <c r="I27" s="146">
        <f t="shared" si="0"/>
        <v>0</v>
      </c>
      <c r="J27" s="147">
        <f t="shared" si="2"/>
        <v>1</v>
      </c>
      <c r="K27" s="147">
        <f t="shared" si="1"/>
        <v>0</v>
      </c>
    </row>
    <row r="28" spans="1:11" ht="12.75">
      <c r="A28" s="82">
        <v>21</v>
      </c>
      <c r="B28" s="22"/>
      <c r="C28" s="153"/>
      <c r="D28" s="154"/>
      <c r="E28" s="144"/>
      <c r="F28" s="155"/>
      <c r="G28" s="155"/>
      <c r="H28" s="155"/>
      <c r="I28" s="146">
        <f t="shared" si="0"/>
        <v>0</v>
      </c>
      <c r="J28" s="147">
        <f t="shared" si="2"/>
        <v>1</v>
      </c>
      <c r="K28" s="147">
        <f t="shared" si="1"/>
        <v>0</v>
      </c>
    </row>
    <row r="29" spans="1:11" ht="12.75">
      <c r="A29" s="82">
        <v>22</v>
      </c>
      <c r="B29" s="22"/>
      <c r="C29" s="153"/>
      <c r="D29" s="154"/>
      <c r="E29" s="144"/>
      <c r="F29" s="155"/>
      <c r="G29" s="155"/>
      <c r="H29" s="155"/>
      <c r="I29" s="146">
        <f t="shared" si="0"/>
        <v>0</v>
      </c>
      <c r="J29" s="147">
        <f t="shared" si="2"/>
        <v>1</v>
      </c>
      <c r="K29" s="147">
        <f t="shared" si="1"/>
        <v>0</v>
      </c>
    </row>
    <row r="30" spans="1:11" ht="12.75">
      <c r="A30" s="82">
        <v>23</v>
      </c>
      <c r="B30" s="22"/>
      <c r="C30" s="153"/>
      <c r="D30" s="154"/>
      <c r="E30" s="144"/>
      <c r="F30" s="155"/>
      <c r="G30" s="155"/>
      <c r="H30" s="155"/>
      <c r="I30" s="146">
        <f t="shared" si="0"/>
        <v>0</v>
      </c>
      <c r="J30" s="147">
        <f t="shared" si="2"/>
        <v>1</v>
      </c>
      <c r="K30" s="147">
        <f t="shared" si="1"/>
        <v>0</v>
      </c>
    </row>
    <row r="31" spans="1:11" ht="12.75">
      <c r="A31" s="82">
        <v>24</v>
      </c>
      <c r="B31" s="22"/>
      <c r="C31" s="153"/>
      <c r="D31" s="154"/>
      <c r="E31" s="144"/>
      <c r="F31" s="155"/>
      <c r="G31" s="155"/>
      <c r="H31" s="155"/>
      <c r="I31" s="146">
        <f t="shared" si="0"/>
        <v>0</v>
      </c>
      <c r="J31" s="147">
        <f t="shared" si="2"/>
        <v>1</v>
      </c>
      <c r="K31" s="147">
        <f t="shared" si="1"/>
        <v>0</v>
      </c>
    </row>
    <row r="32" spans="1:11" ht="12.75">
      <c r="A32" s="188" t="s">
        <v>108</v>
      </c>
      <c r="B32" s="188"/>
      <c r="C32" s="135" t="s">
        <v>41</v>
      </c>
      <c r="D32" s="135" t="s">
        <v>41</v>
      </c>
      <c r="E32" s="135" t="s">
        <v>41</v>
      </c>
      <c r="F32" s="135" t="s">
        <v>41</v>
      </c>
      <c r="G32" s="135"/>
      <c r="H32" s="135"/>
      <c r="I32" s="136">
        <f>SUM(I8:I31)</f>
        <v>12</v>
      </c>
      <c r="J32" s="141" t="s">
        <v>41</v>
      </c>
      <c r="K32" s="138" t="s">
        <v>41</v>
      </c>
    </row>
  </sheetData>
  <sheetProtection/>
  <mergeCells count="13">
    <mergeCell ref="H4:H6"/>
    <mergeCell ref="I4:I6"/>
    <mergeCell ref="J4:J6"/>
    <mergeCell ref="K4:K5"/>
    <mergeCell ref="A32:B32"/>
    <mergeCell ref="B1:K1"/>
    <mergeCell ref="A4:A6"/>
    <mergeCell ref="B4:B6"/>
    <mergeCell ref="C4:C6"/>
    <mergeCell ref="D4:D6"/>
    <mergeCell ref="E4:E6"/>
    <mergeCell ref="F4:F6"/>
    <mergeCell ref="G4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pane xSplit="2" ySplit="4" topLeftCell="C2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:C30"/>
    </sheetView>
  </sheetViews>
  <sheetFormatPr defaultColWidth="9.00390625" defaultRowHeight="12.75"/>
  <cols>
    <col min="1" max="1" width="3.375" style="60" customWidth="1"/>
    <col min="2" max="2" width="36.00390625" style="11" customWidth="1"/>
    <col min="3" max="3" width="15.125" style="11" customWidth="1"/>
    <col min="4" max="4" width="17.125" style="11" customWidth="1"/>
    <col min="5" max="5" width="14.375" style="44" customWidth="1"/>
    <col min="6" max="6" width="12.875" style="56" customWidth="1"/>
    <col min="7" max="7" width="15.875" style="59" customWidth="1"/>
    <col min="8" max="8" width="14.375" style="59" customWidth="1"/>
    <col min="9" max="9" width="20.875" style="59" customWidth="1"/>
    <col min="10" max="10" width="19.875" style="59" customWidth="1"/>
    <col min="11" max="11" width="11.75390625" style="59" customWidth="1"/>
    <col min="12" max="12" width="10.625" style="60" customWidth="1"/>
    <col min="13" max="13" width="12.00390625" style="11" customWidth="1"/>
    <col min="14" max="14" width="10.25390625" style="11" customWidth="1"/>
    <col min="15" max="16384" width="9.125" style="56" customWidth="1"/>
  </cols>
  <sheetData>
    <row r="1" spans="1:14" ht="28.5" customHeight="1">
      <c r="A1" s="170" t="s">
        <v>165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4" ht="11.25">
      <c r="A2" s="57"/>
      <c r="B2" s="58"/>
      <c r="C2" s="58"/>
      <c r="D2" s="58"/>
    </row>
    <row r="3" spans="1:14" ht="173.25" customHeight="1">
      <c r="A3" s="176" t="s">
        <v>36</v>
      </c>
      <c r="B3" s="168" t="s">
        <v>129</v>
      </c>
      <c r="C3" s="50" t="s">
        <v>227</v>
      </c>
      <c r="D3" s="50" t="s">
        <v>228</v>
      </c>
      <c r="E3" s="20" t="s">
        <v>167</v>
      </c>
      <c r="F3" s="50" t="s">
        <v>179</v>
      </c>
      <c r="G3" s="50" t="s">
        <v>178</v>
      </c>
      <c r="H3" s="24" t="s">
        <v>329</v>
      </c>
      <c r="I3" s="76" t="s">
        <v>168</v>
      </c>
      <c r="J3" s="50" t="s">
        <v>169</v>
      </c>
      <c r="K3" s="5" t="s">
        <v>112</v>
      </c>
      <c r="L3" s="168" t="s">
        <v>37</v>
      </c>
      <c r="M3" s="168" t="s">
        <v>38</v>
      </c>
      <c r="N3" s="21" t="s">
        <v>39</v>
      </c>
    </row>
    <row r="4" spans="1:14" ht="53.25" customHeight="1">
      <c r="A4" s="179"/>
      <c r="B4" s="169"/>
      <c r="C4" s="8" t="s">
        <v>166</v>
      </c>
      <c r="D4" s="48" t="s">
        <v>131</v>
      </c>
      <c r="E4" s="8" t="s">
        <v>136</v>
      </c>
      <c r="F4" s="8" t="s">
        <v>166</v>
      </c>
      <c r="G4" s="8" t="s">
        <v>166</v>
      </c>
      <c r="H4" s="24" t="s">
        <v>196</v>
      </c>
      <c r="I4" s="8" t="s">
        <v>136</v>
      </c>
      <c r="J4" s="77" t="s">
        <v>113</v>
      </c>
      <c r="K4" s="70" t="s">
        <v>114</v>
      </c>
      <c r="L4" s="169"/>
      <c r="M4" s="169"/>
      <c r="N4" s="74" t="s">
        <v>115</v>
      </c>
    </row>
    <row r="5" spans="1:14" ht="14.25" customHeight="1">
      <c r="A5" s="28">
        <v>1</v>
      </c>
      <c r="B5" s="24">
        <v>2</v>
      </c>
      <c r="C5" s="24" t="s">
        <v>116</v>
      </c>
      <c r="D5" s="24" t="s">
        <v>117</v>
      </c>
      <c r="E5" s="45">
        <v>5</v>
      </c>
      <c r="F5" s="8">
        <v>6</v>
      </c>
      <c r="G5" s="45">
        <v>7</v>
      </c>
      <c r="H5" s="24" t="s">
        <v>88</v>
      </c>
      <c r="I5" s="20" t="s">
        <v>118</v>
      </c>
      <c r="J5" s="45">
        <v>10</v>
      </c>
      <c r="K5" s="45">
        <v>11</v>
      </c>
      <c r="L5" s="8">
        <v>12</v>
      </c>
      <c r="M5" s="8">
        <v>13</v>
      </c>
      <c r="N5" s="62">
        <v>14</v>
      </c>
    </row>
    <row r="6" spans="1:14" ht="12.75">
      <c r="A6" s="82">
        <v>1</v>
      </c>
      <c r="B6" s="90" t="s">
        <v>24</v>
      </c>
      <c r="C6" s="108">
        <v>966.1</v>
      </c>
      <c r="D6" s="101">
        <v>89.6</v>
      </c>
      <c r="E6" s="108">
        <v>876.5</v>
      </c>
      <c r="F6" s="121"/>
      <c r="G6" s="122">
        <v>3823.2</v>
      </c>
      <c r="H6" s="98">
        <v>11441.8</v>
      </c>
      <c r="I6" s="98">
        <v>5443.7</v>
      </c>
      <c r="J6" s="122">
        <f aca="true" t="shared" si="0" ref="J6:J17">H6-I6</f>
        <v>5998.099999999999</v>
      </c>
      <c r="K6" s="86">
        <f aca="true" t="shared" si="1" ref="K6:K17">(E6+F6+G6)/J6*100</f>
        <v>78.35314516263485</v>
      </c>
      <c r="L6" s="119">
        <v>0</v>
      </c>
      <c r="M6" s="88">
        <v>1.5</v>
      </c>
      <c r="N6" s="88">
        <f aca="true" t="shared" si="2" ref="N6:N17">L6*M6</f>
        <v>0</v>
      </c>
    </row>
    <row r="7" spans="1:14" ht="12.75">
      <c r="A7" s="82">
        <v>2</v>
      </c>
      <c r="B7" s="90" t="s">
        <v>25</v>
      </c>
      <c r="C7" s="108">
        <v>810.1</v>
      </c>
      <c r="D7" s="101">
        <v>33</v>
      </c>
      <c r="E7" s="108">
        <v>777.1</v>
      </c>
      <c r="F7" s="121"/>
      <c r="G7" s="122">
        <v>288.7</v>
      </c>
      <c r="H7" s="98">
        <v>2543.3</v>
      </c>
      <c r="I7" s="98">
        <v>1192.9</v>
      </c>
      <c r="J7" s="122">
        <f t="shared" si="0"/>
        <v>1350.4</v>
      </c>
      <c r="K7" s="86">
        <f t="shared" si="1"/>
        <v>78.92476303317535</v>
      </c>
      <c r="L7" s="119">
        <v>0</v>
      </c>
      <c r="M7" s="88">
        <v>1.5</v>
      </c>
      <c r="N7" s="88">
        <f t="shared" si="2"/>
        <v>0</v>
      </c>
    </row>
    <row r="8" spans="1:14" ht="12.75">
      <c r="A8" s="82">
        <v>3</v>
      </c>
      <c r="B8" s="90" t="s">
        <v>26</v>
      </c>
      <c r="C8" s="84">
        <v>1535.4</v>
      </c>
      <c r="D8" s="101">
        <v>89.3</v>
      </c>
      <c r="E8" s="123">
        <v>1446.1</v>
      </c>
      <c r="F8" s="121"/>
      <c r="G8" s="84">
        <v>321.8</v>
      </c>
      <c r="H8" s="98">
        <v>3538.2</v>
      </c>
      <c r="I8" s="98">
        <v>672.7</v>
      </c>
      <c r="J8" s="122">
        <f t="shared" si="0"/>
        <v>2865.5</v>
      </c>
      <c r="K8" s="86">
        <f t="shared" si="1"/>
        <v>61.69603908567439</v>
      </c>
      <c r="L8" s="119">
        <v>0.166</v>
      </c>
      <c r="M8" s="88">
        <v>1.5</v>
      </c>
      <c r="N8" s="88">
        <f t="shared" si="2"/>
        <v>0.249</v>
      </c>
    </row>
    <row r="9" spans="1:14" ht="12.75">
      <c r="A9" s="82">
        <v>4</v>
      </c>
      <c r="B9" s="90" t="s">
        <v>27</v>
      </c>
      <c r="C9" s="108">
        <v>698.3</v>
      </c>
      <c r="D9" s="101">
        <v>35.4</v>
      </c>
      <c r="E9" s="108">
        <v>662.9</v>
      </c>
      <c r="F9" s="121"/>
      <c r="G9" s="122">
        <v>412.3</v>
      </c>
      <c r="H9" s="98">
        <v>2580.1</v>
      </c>
      <c r="I9" s="98">
        <v>1295.9</v>
      </c>
      <c r="J9" s="122">
        <f t="shared" si="0"/>
        <v>1284.1999999999998</v>
      </c>
      <c r="K9" s="86">
        <f t="shared" si="1"/>
        <v>83.72527643669213</v>
      </c>
      <c r="L9" s="119">
        <v>0</v>
      </c>
      <c r="M9" s="88">
        <v>1.5</v>
      </c>
      <c r="N9" s="88">
        <f t="shared" si="2"/>
        <v>0</v>
      </c>
    </row>
    <row r="10" spans="1:14" ht="25.5">
      <c r="A10" s="82">
        <v>5</v>
      </c>
      <c r="B10" s="90" t="s">
        <v>28</v>
      </c>
      <c r="C10" s="108">
        <v>693.9</v>
      </c>
      <c r="D10" s="101">
        <v>35.5</v>
      </c>
      <c r="E10" s="108">
        <v>658.4</v>
      </c>
      <c r="F10" s="121"/>
      <c r="G10" s="122">
        <v>412.3</v>
      </c>
      <c r="H10" s="98">
        <v>1814.5</v>
      </c>
      <c r="I10" s="98">
        <v>556.3</v>
      </c>
      <c r="J10" s="122">
        <f t="shared" si="0"/>
        <v>1258.2</v>
      </c>
      <c r="K10" s="86">
        <f t="shared" si="1"/>
        <v>85.09775870290892</v>
      </c>
      <c r="L10" s="119">
        <v>0</v>
      </c>
      <c r="M10" s="88">
        <v>1.5</v>
      </c>
      <c r="N10" s="88">
        <f t="shared" si="2"/>
        <v>0</v>
      </c>
    </row>
    <row r="11" spans="1:14" ht="12.75">
      <c r="A11" s="82">
        <v>6</v>
      </c>
      <c r="B11" s="90" t="s">
        <v>29</v>
      </c>
      <c r="C11" s="108">
        <v>664.3</v>
      </c>
      <c r="D11" s="101">
        <v>34.6</v>
      </c>
      <c r="E11" s="101">
        <v>629.7</v>
      </c>
      <c r="F11" s="121"/>
      <c r="G11" s="122"/>
      <c r="H11" s="98">
        <v>1273.1</v>
      </c>
      <c r="I11" s="98">
        <v>136.1</v>
      </c>
      <c r="J11" s="122">
        <f t="shared" si="0"/>
        <v>1137</v>
      </c>
      <c r="K11" s="86">
        <f t="shared" si="1"/>
        <v>55.382585751978894</v>
      </c>
      <c r="L11" s="119">
        <v>0.292</v>
      </c>
      <c r="M11" s="88">
        <v>1.5</v>
      </c>
      <c r="N11" s="88">
        <f t="shared" si="2"/>
        <v>0.43799999999999994</v>
      </c>
    </row>
    <row r="12" spans="1:14" ht="12.75">
      <c r="A12" s="82">
        <v>7</v>
      </c>
      <c r="B12" s="90" t="s">
        <v>30</v>
      </c>
      <c r="C12" s="108">
        <v>834.4</v>
      </c>
      <c r="D12" s="101">
        <v>36</v>
      </c>
      <c r="E12" s="101">
        <v>798.4</v>
      </c>
      <c r="F12" s="121"/>
      <c r="G12" s="122">
        <v>3</v>
      </c>
      <c r="H12" s="98">
        <v>1753</v>
      </c>
      <c r="I12" s="98">
        <v>178.8</v>
      </c>
      <c r="J12" s="122">
        <f t="shared" si="0"/>
        <v>1574.2</v>
      </c>
      <c r="K12" s="86">
        <f t="shared" si="1"/>
        <v>50.90839791640198</v>
      </c>
      <c r="L12" s="119">
        <v>0.382</v>
      </c>
      <c r="M12" s="88">
        <v>1.5</v>
      </c>
      <c r="N12" s="88">
        <f t="shared" si="2"/>
        <v>0.573</v>
      </c>
    </row>
    <row r="13" spans="1:14" ht="12.75">
      <c r="A13" s="82">
        <v>8</v>
      </c>
      <c r="B13" s="90" t="s">
        <v>31</v>
      </c>
      <c r="C13" s="108">
        <v>1470.2</v>
      </c>
      <c r="D13" s="101">
        <v>87.4</v>
      </c>
      <c r="E13" s="101">
        <v>1382.8</v>
      </c>
      <c r="F13" s="121"/>
      <c r="G13" s="122">
        <v>922.6</v>
      </c>
      <c r="H13" s="98">
        <v>4855.8</v>
      </c>
      <c r="I13" s="98">
        <v>2019.3</v>
      </c>
      <c r="J13" s="122">
        <f t="shared" si="0"/>
        <v>2836.5</v>
      </c>
      <c r="K13" s="86">
        <f t="shared" si="1"/>
        <v>81.2762206945179</v>
      </c>
      <c r="L13" s="119">
        <v>0</v>
      </c>
      <c r="M13" s="88">
        <v>1.5</v>
      </c>
      <c r="N13" s="88">
        <f t="shared" si="2"/>
        <v>0</v>
      </c>
    </row>
    <row r="14" spans="1:14" ht="12.75">
      <c r="A14" s="82">
        <v>9</v>
      </c>
      <c r="B14" s="90" t="s">
        <v>32</v>
      </c>
      <c r="C14" s="108">
        <v>678.8</v>
      </c>
      <c r="D14" s="101">
        <v>35.5</v>
      </c>
      <c r="E14" s="108">
        <v>643.3</v>
      </c>
      <c r="F14" s="121"/>
      <c r="G14" s="122"/>
      <c r="H14" s="98">
        <v>1193</v>
      </c>
      <c r="I14" s="98">
        <v>137.3</v>
      </c>
      <c r="J14" s="122">
        <f t="shared" si="0"/>
        <v>1055.7</v>
      </c>
      <c r="K14" s="86">
        <f t="shared" si="1"/>
        <v>60.93587193331438</v>
      </c>
      <c r="L14" s="119">
        <v>0.181</v>
      </c>
      <c r="M14" s="88">
        <v>1.5</v>
      </c>
      <c r="N14" s="88">
        <f t="shared" si="2"/>
        <v>0.27149999999999996</v>
      </c>
    </row>
    <row r="15" spans="1:14" ht="25.5">
      <c r="A15" s="82">
        <v>10</v>
      </c>
      <c r="B15" s="90" t="s">
        <v>33</v>
      </c>
      <c r="C15" s="108">
        <v>1190.9</v>
      </c>
      <c r="D15" s="101">
        <v>80.2</v>
      </c>
      <c r="E15" s="101">
        <v>1110.7</v>
      </c>
      <c r="F15" s="121"/>
      <c r="G15" s="122">
        <v>649.3</v>
      </c>
      <c r="H15" s="98">
        <v>5692.7</v>
      </c>
      <c r="I15" s="98">
        <v>3641.1</v>
      </c>
      <c r="J15" s="122">
        <f t="shared" si="0"/>
        <v>2051.6</v>
      </c>
      <c r="K15" s="86">
        <f t="shared" si="1"/>
        <v>85.78670306102555</v>
      </c>
      <c r="L15" s="119">
        <v>0</v>
      </c>
      <c r="M15" s="88">
        <v>1.5</v>
      </c>
      <c r="N15" s="88">
        <f t="shared" si="2"/>
        <v>0</v>
      </c>
    </row>
    <row r="16" spans="1:14" ht="12.75">
      <c r="A16" s="82">
        <v>11</v>
      </c>
      <c r="B16" s="90" t="s">
        <v>34</v>
      </c>
      <c r="C16" s="108">
        <v>1450.1</v>
      </c>
      <c r="D16" s="101">
        <v>68.4</v>
      </c>
      <c r="E16" s="101">
        <v>1381.7</v>
      </c>
      <c r="F16" s="121"/>
      <c r="G16" s="122">
        <v>1178.1</v>
      </c>
      <c r="H16" s="98">
        <v>11468.6</v>
      </c>
      <c r="I16" s="98">
        <v>7563.7</v>
      </c>
      <c r="J16" s="122">
        <f t="shared" si="0"/>
        <v>3904.9000000000005</v>
      </c>
      <c r="K16" s="86">
        <f t="shared" si="1"/>
        <v>65.55353530180031</v>
      </c>
      <c r="L16" s="119">
        <v>0.089</v>
      </c>
      <c r="M16" s="88">
        <v>1.5</v>
      </c>
      <c r="N16" s="88">
        <f t="shared" si="2"/>
        <v>0.1335</v>
      </c>
    </row>
    <row r="17" spans="1:14" ht="12.75">
      <c r="A17" s="82">
        <v>12</v>
      </c>
      <c r="B17" s="90" t="s">
        <v>35</v>
      </c>
      <c r="C17" s="84">
        <v>1221.1</v>
      </c>
      <c r="D17" s="101">
        <v>89.9</v>
      </c>
      <c r="E17" s="84">
        <v>1131.2</v>
      </c>
      <c r="F17" s="121"/>
      <c r="G17" s="122">
        <v>723.6</v>
      </c>
      <c r="H17" s="98">
        <v>3460</v>
      </c>
      <c r="I17" s="98">
        <v>1023.8</v>
      </c>
      <c r="J17" s="122">
        <f t="shared" si="0"/>
        <v>2436.2</v>
      </c>
      <c r="K17" s="86">
        <f t="shared" si="1"/>
        <v>76.13496428864627</v>
      </c>
      <c r="L17" s="119">
        <v>0</v>
      </c>
      <c r="M17" s="88">
        <v>1.5</v>
      </c>
      <c r="N17" s="88">
        <f t="shared" si="2"/>
        <v>0</v>
      </c>
    </row>
    <row r="18" spans="1:14" ht="12.75">
      <c r="A18" s="82">
        <v>13</v>
      </c>
      <c r="B18" s="90"/>
      <c r="C18" s="108"/>
      <c r="D18" s="101">
        <f aca="true" t="shared" si="3" ref="D18:D29">C18-E18</f>
        <v>0</v>
      </c>
      <c r="E18" s="108"/>
      <c r="F18" s="121"/>
      <c r="G18" s="122"/>
      <c r="H18" s="98"/>
      <c r="I18" s="98"/>
      <c r="J18" s="122">
        <f aca="true" t="shared" si="4" ref="J18:J29">H18-I18</f>
        <v>0</v>
      </c>
      <c r="K18" s="86" t="e">
        <f aca="true" t="shared" si="5" ref="K18:K29">(E18+F18+G18)/J18*100</f>
        <v>#DIV/0!</v>
      </c>
      <c r="L18" s="119"/>
      <c r="M18" s="88">
        <v>1.5</v>
      </c>
      <c r="N18" s="88">
        <f aca="true" t="shared" si="6" ref="N18:N29">L18*M18</f>
        <v>0</v>
      </c>
    </row>
    <row r="19" spans="1:14" ht="12.75">
      <c r="A19" s="82">
        <v>14</v>
      </c>
      <c r="B19" s="22"/>
      <c r="C19" s="108"/>
      <c r="D19" s="101">
        <f t="shared" si="3"/>
        <v>0</v>
      </c>
      <c r="E19" s="101"/>
      <c r="F19" s="121"/>
      <c r="G19" s="108"/>
      <c r="H19" s="98"/>
      <c r="I19" s="98"/>
      <c r="J19" s="122">
        <f t="shared" si="4"/>
        <v>0</v>
      </c>
      <c r="K19" s="86" t="e">
        <f t="shared" si="5"/>
        <v>#DIV/0!</v>
      </c>
      <c r="L19" s="119"/>
      <c r="M19" s="88">
        <v>1.5</v>
      </c>
      <c r="N19" s="88">
        <f t="shared" si="6"/>
        <v>0</v>
      </c>
    </row>
    <row r="20" spans="1:14" ht="12.75">
      <c r="A20" s="82">
        <v>15</v>
      </c>
      <c r="B20" s="22"/>
      <c r="C20" s="84"/>
      <c r="D20" s="101">
        <f t="shared" si="3"/>
        <v>0</v>
      </c>
      <c r="E20" s="84"/>
      <c r="F20" s="121"/>
      <c r="G20" s="85"/>
      <c r="H20" s="98"/>
      <c r="I20" s="98"/>
      <c r="J20" s="122">
        <f t="shared" si="4"/>
        <v>0</v>
      </c>
      <c r="K20" s="86" t="e">
        <f t="shared" si="5"/>
        <v>#DIV/0!</v>
      </c>
      <c r="L20" s="119"/>
      <c r="M20" s="88">
        <v>1.5</v>
      </c>
      <c r="N20" s="88">
        <f t="shared" si="6"/>
        <v>0</v>
      </c>
    </row>
    <row r="21" spans="1:14" ht="12.75">
      <c r="A21" s="82">
        <v>16</v>
      </c>
      <c r="B21" s="22"/>
      <c r="C21" s="108"/>
      <c r="D21" s="101">
        <f t="shared" si="3"/>
        <v>0</v>
      </c>
      <c r="E21" s="108"/>
      <c r="F21" s="121"/>
      <c r="G21" s="85"/>
      <c r="H21" s="98"/>
      <c r="I21" s="98"/>
      <c r="J21" s="122">
        <f t="shared" si="4"/>
        <v>0</v>
      </c>
      <c r="K21" s="86" t="e">
        <f t="shared" si="5"/>
        <v>#DIV/0!</v>
      </c>
      <c r="L21" s="119"/>
      <c r="M21" s="88">
        <v>1.5</v>
      </c>
      <c r="N21" s="88">
        <f t="shared" si="6"/>
        <v>0</v>
      </c>
    </row>
    <row r="22" spans="1:14" ht="12.75">
      <c r="A22" s="82">
        <v>17</v>
      </c>
      <c r="B22" s="22"/>
      <c r="C22" s="108"/>
      <c r="D22" s="101">
        <f t="shared" si="3"/>
        <v>0</v>
      </c>
      <c r="E22" s="108"/>
      <c r="F22" s="121"/>
      <c r="G22" s="122"/>
      <c r="H22" s="98"/>
      <c r="I22" s="98"/>
      <c r="J22" s="122">
        <f t="shared" si="4"/>
        <v>0</v>
      </c>
      <c r="K22" s="86" t="e">
        <f t="shared" si="5"/>
        <v>#DIV/0!</v>
      </c>
      <c r="L22" s="119"/>
      <c r="M22" s="88">
        <v>1.5</v>
      </c>
      <c r="N22" s="88">
        <f t="shared" si="6"/>
        <v>0</v>
      </c>
    </row>
    <row r="23" spans="1:14" ht="12.75">
      <c r="A23" s="82">
        <v>18</v>
      </c>
      <c r="B23" s="22"/>
      <c r="C23" s="108"/>
      <c r="D23" s="101">
        <f t="shared" si="3"/>
        <v>0</v>
      </c>
      <c r="E23" s="101"/>
      <c r="F23" s="121"/>
      <c r="G23" s="122"/>
      <c r="H23" s="98"/>
      <c r="I23" s="98"/>
      <c r="J23" s="122">
        <f t="shared" si="4"/>
        <v>0</v>
      </c>
      <c r="K23" s="86" t="e">
        <f t="shared" si="5"/>
        <v>#DIV/0!</v>
      </c>
      <c r="L23" s="119"/>
      <c r="M23" s="88">
        <v>1.5</v>
      </c>
      <c r="N23" s="88">
        <f t="shared" si="6"/>
        <v>0</v>
      </c>
    </row>
    <row r="24" spans="1:14" ht="12.75">
      <c r="A24" s="82">
        <v>19</v>
      </c>
      <c r="B24" s="22"/>
      <c r="C24" s="108"/>
      <c r="D24" s="101">
        <f t="shared" si="3"/>
        <v>0</v>
      </c>
      <c r="E24" s="108"/>
      <c r="F24" s="108"/>
      <c r="G24" s="122"/>
      <c r="H24" s="98"/>
      <c r="I24" s="98"/>
      <c r="J24" s="122">
        <f t="shared" si="4"/>
        <v>0</v>
      </c>
      <c r="K24" s="86" t="e">
        <f t="shared" si="5"/>
        <v>#DIV/0!</v>
      </c>
      <c r="L24" s="119"/>
      <c r="M24" s="88">
        <v>1.5</v>
      </c>
      <c r="N24" s="88">
        <f t="shared" si="6"/>
        <v>0</v>
      </c>
    </row>
    <row r="25" spans="1:14" ht="12.75">
      <c r="A25" s="82">
        <v>20</v>
      </c>
      <c r="B25" s="22"/>
      <c r="C25" s="108"/>
      <c r="D25" s="101">
        <f t="shared" si="3"/>
        <v>0</v>
      </c>
      <c r="E25" s="101"/>
      <c r="F25" s="108"/>
      <c r="G25" s="122"/>
      <c r="H25" s="98"/>
      <c r="I25" s="98"/>
      <c r="J25" s="122">
        <f t="shared" si="4"/>
        <v>0</v>
      </c>
      <c r="K25" s="86" t="e">
        <f t="shared" si="5"/>
        <v>#DIV/0!</v>
      </c>
      <c r="L25" s="119"/>
      <c r="M25" s="88">
        <v>1.5</v>
      </c>
      <c r="N25" s="88">
        <f t="shared" si="6"/>
        <v>0</v>
      </c>
    </row>
    <row r="26" spans="1:14" ht="12.75">
      <c r="A26" s="82">
        <v>21</v>
      </c>
      <c r="B26" s="22"/>
      <c r="C26" s="108"/>
      <c r="D26" s="101">
        <f t="shared" si="3"/>
        <v>0</v>
      </c>
      <c r="E26" s="108"/>
      <c r="F26" s="108"/>
      <c r="G26" s="122"/>
      <c r="H26" s="98"/>
      <c r="I26" s="98"/>
      <c r="J26" s="122">
        <f t="shared" si="4"/>
        <v>0</v>
      </c>
      <c r="K26" s="86" t="e">
        <f t="shared" si="5"/>
        <v>#DIV/0!</v>
      </c>
      <c r="L26" s="119"/>
      <c r="M26" s="88">
        <v>1.5</v>
      </c>
      <c r="N26" s="88">
        <f t="shared" si="6"/>
        <v>0</v>
      </c>
    </row>
    <row r="27" spans="1:14" ht="12.75">
      <c r="A27" s="82">
        <v>22</v>
      </c>
      <c r="B27" s="22"/>
      <c r="C27" s="108"/>
      <c r="D27" s="101">
        <f t="shared" si="3"/>
        <v>0</v>
      </c>
      <c r="E27" s="108"/>
      <c r="F27" s="121"/>
      <c r="G27" s="122"/>
      <c r="H27" s="98"/>
      <c r="I27" s="98"/>
      <c r="J27" s="122">
        <f t="shared" si="4"/>
        <v>0</v>
      </c>
      <c r="K27" s="86" t="e">
        <f t="shared" si="5"/>
        <v>#DIV/0!</v>
      </c>
      <c r="L27" s="119"/>
      <c r="M27" s="88">
        <v>1.5</v>
      </c>
      <c r="N27" s="88">
        <f t="shared" si="6"/>
        <v>0</v>
      </c>
    </row>
    <row r="28" spans="1:14" ht="12.75">
      <c r="A28" s="82">
        <v>23</v>
      </c>
      <c r="B28" s="22"/>
      <c r="C28" s="84"/>
      <c r="D28" s="101">
        <f t="shared" si="3"/>
        <v>0</v>
      </c>
      <c r="E28" s="84"/>
      <c r="F28" s="121"/>
      <c r="G28" s="85"/>
      <c r="H28" s="98"/>
      <c r="I28" s="98"/>
      <c r="J28" s="122">
        <f t="shared" si="4"/>
        <v>0</v>
      </c>
      <c r="K28" s="86" t="e">
        <f t="shared" si="5"/>
        <v>#DIV/0!</v>
      </c>
      <c r="L28" s="119"/>
      <c r="M28" s="88">
        <v>1.5</v>
      </c>
      <c r="N28" s="88">
        <f t="shared" si="6"/>
        <v>0</v>
      </c>
    </row>
    <row r="29" spans="1:14" ht="12.75">
      <c r="A29" s="82">
        <v>24</v>
      </c>
      <c r="B29" s="22"/>
      <c r="C29" s="84"/>
      <c r="D29" s="101">
        <f t="shared" si="3"/>
        <v>0</v>
      </c>
      <c r="E29" s="123"/>
      <c r="F29" s="121"/>
      <c r="G29" s="85"/>
      <c r="H29" s="98"/>
      <c r="I29" s="98"/>
      <c r="J29" s="122">
        <f t="shared" si="4"/>
        <v>0</v>
      </c>
      <c r="K29" s="86" t="e">
        <f t="shared" si="5"/>
        <v>#DIV/0!</v>
      </c>
      <c r="L29" s="119"/>
      <c r="M29" s="88">
        <v>1.5</v>
      </c>
      <c r="N29" s="88">
        <f t="shared" si="6"/>
        <v>0</v>
      </c>
    </row>
    <row r="30" spans="1:14" ht="11.25" customHeight="1">
      <c r="A30" s="174" t="s">
        <v>108</v>
      </c>
      <c r="B30" s="174"/>
      <c r="C30" s="91">
        <f aca="true" t="shared" si="7" ref="C30:J30">SUM(C6:C29)</f>
        <v>12213.6</v>
      </c>
      <c r="D30" s="91">
        <f t="shared" si="7"/>
        <v>714.8</v>
      </c>
      <c r="E30" s="84">
        <f t="shared" si="7"/>
        <v>11498.800000000001</v>
      </c>
      <c r="F30" s="84">
        <f t="shared" si="7"/>
        <v>0</v>
      </c>
      <c r="G30" s="85">
        <f t="shared" si="7"/>
        <v>8734.900000000001</v>
      </c>
      <c r="H30" s="85">
        <f>SUM(H6:H29)</f>
        <v>51614.09999999999</v>
      </c>
      <c r="I30" s="85">
        <f>SUM(I6:I29)</f>
        <v>23861.6</v>
      </c>
      <c r="J30" s="85">
        <f t="shared" si="7"/>
        <v>27752.500000000004</v>
      </c>
      <c r="K30" s="86" t="s">
        <v>41</v>
      </c>
      <c r="L30" s="87" t="s">
        <v>41</v>
      </c>
      <c r="M30" s="88">
        <v>1.5</v>
      </c>
      <c r="N30" s="88" t="s">
        <v>41</v>
      </c>
    </row>
    <row r="31" spans="1:14" ht="11.25">
      <c r="A31" s="65"/>
      <c r="B31" s="15"/>
      <c r="C31" s="15"/>
      <c r="D31" s="15"/>
      <c r="L31" s="64"/>
      <c r="M31" s="67"/>
      <c r="N31" s="67"/>
    </row>
    <row r="32" spans="1:14" ht="11.25">
      <c r="A32" s="65"/>
      <c r="B32" s="15"/>
      <c r="C32" s="15"/>
      <c r="D32" s="15"/>
      <c r="L32" s="64"/>
      <c r="M32" s="67"/>
      <c r="N32" s="67"/>
    </row>
    <row r="33" spans="1:14" ht="11.25">
      <c r="A33" s="65"/>
      <c r="B33" s="15"/>
      <c r="C33" s="15"/>
      <c r="D33" s="15"/>
      <c r="L33" s="64"/>
      <c r="M33" s="67"/>
      <c r="N33" s="67"/>
    </row>
    <row r="34" spans="1:14" ht="11.25">
      <c r="A34" s="65"/>
      <c r="B34" s="15"/>
      <c r="C34" s="15"/>
      <c r="D34" s="15"/>
      <c r="L34" s="64"/>
      <c r="M34" s="67"/>
      <c r="N34" s="67"/>
    </row>
    <row r="35" spans="1:14" ht="11.25">
      <c r="A35" s="65"/>
      <c r="B35" s="15"/>
      <c r="C35" s="15"/>
      <c r="D35" s="15"/>
      <c r="L35" s="64"/>
      <c r="M35" s="67"/>
      <c r="N35" s="67"/>
    </row>
    <row r="36" spans="1:14" ht="11.25">
      <c r="A36" s="65"/>
      <c r="B36" s="15"/>
      <c r="C36" s="15"/>
      <c r="D36" s="15"/>
      <c r="L36" s="64"/>
      <c r="M36" s="67"/>
      <c r="N36" s="67"/>
    </row>
    <row r="37" spans="1:14" ht="11.25">
      <c r="A37" s="64"/>
      <c r="B37" s="67"/>
      <c r="C37" s="67"/>
      <c r="D37" s="67"/>
      <c r="L37" s="64"/>
      <c r="M37" s="67"/>
      <c r="N37" s="67"/>
    </row>
    <row r="38" spans="1:14" ht="11.25">
      <c r="A38" s="64"/>
      <c r="B38" s="67"/>
      <c r="C38" s="67"/>
      <c r="D38" s="67"/>
      <c r="L38" s="64"/>
      <c r="M38" s="67"/>
      <c r="N38" s="67"/>
    </row>
    <row r="39" spans="1:14" ht="11.25">
      <c r="A39" s="64"/>
      <c r="B39" s="67"/>
      <c r="C39" s="67"/>
      <c r="D39" s="67"/>
      <c r="L39" s="64"/>
      <c r="M39" s="67"/>
      <c r="N39" s="67"/>
    </row>
    <row r="40" spans="1:14" ht="11.25">
      <c r="A40" s="64"/>
      <c r="B40" s="67"/>
      <c r="C40" s="67"/>
      <c r="D40" s="67"/>
      <c r="L40" s="64"/>
      <c r="M40" s="67"/>
      <c r="N40" s="67"/>
    </row>
    <row r="41" spans="1:14" ht="11.25">
      <c r="A41" s="64"/>
      <c r="B41" s="67"/>
      <c r="C41" s="67"/>
      <c r="D41" s="67"/>
      <c r="L41" s="64"/>
      <c r="M41" s="67"/>
      <c r="N41" s="67"/>
    </row>
    <row r="42" spans="12:14" ht="11.25">
      <c r="L42" s="64"/>
      <c r="M42" s="67"/>
      <c r="N42" s="67"/>
    </row>
  </sheetData>
  <sheetProtection/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Q24"/>
  <sheetViews>
    <sheetView tabSelected="1" zoomScalePageLayoutView="0" workbookViewId="0" topLeftCell="A1">
      <selection activeCell="AP6" sqref="AP6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15.375" style="0" customWidth="1"/>
    <col min="4" max="4" width="15.75390625" style="0" customWidth="1"/>
    <col min="5" max="5" width="12.75390625" style="0" customWidth="1"/>
    <col min="6" max="6" width="10.00390625" style="0" customWidth="1"/>
    <col min="7" max="7" width="11.375" style="0" customWidth="1"/>
    <col min="8" max="8" width="12.125" style="0" customWidth="1"/>
    <col min="9" max="9" width="11.25390625" style="0" customWidth="1"/>
    <col min="10" max="10" width="11.00390625" style="0" customWidth="1"/>
    <col min="11" max="11" width="12.375" style="0" customWidth="1"/>
    <col min="12" max="12" width="14.25390625" style="0" customWidth="1"/>
    <col min="13" max="13" width="10.375" style="0" customWidth="1"/>
    <col min="14" max="14" width="11.625" style="0" customWidth="1"/>
    <col min="15" max="15" width="11.875" style="0" customWidth="1"/>
    <col min="16" max="16" width="12.125" style="0" customWidth="1"/>
    <col min="17" max="17" width="11.25390625" style="0" customWidth="1"/>
    <col min="18" max="18" width="11.875" style="0" customWidth="1"/>
    <col min="19" max="19" width="12.25390625" style="0" customWidth="1"/>
    <col min="20" max="20" width="11.875" style="0" customWidth="1"/>
    <col min="21" max="21" width="11.125" style="0" customWidth="1"/>
    <col min="22" max="22" width="12.00390625" style="0" customWidth="1"/>
    <col min="23" max="23" width="15.00390625" style="0" customWidth="1"/>
    <col min="24" max="24" width="11.125" style="0" customWidth="1"/>
    <col min="25" max="25" width="13.125" style="0" customWidth="1"/>
    <col min="26" max="26" width="16.125" style="0" customWidth="1"/>
    <col min="27" max="27" width="12.00390625" style="0" customWidth="1"/>
    <col min="28" max="28" width="12.25390625" style="0" customWidth="1"/>
    <col min="29" max="29" width="13.375" style="0" customWidth="1"/>
    <col min="30" max="30" width="11.375" style="0" customWidth="1"/>
    <col min="31" max="31" width="11.125" style="0" customWidth="1"/>
    <col min="32" max="32" width="13.375" style="0" customWidth="1"/>
    <col min="33" max="33" width="13.25390625" style="0" customWidth="1"/>
    <col min="34" max="34" width="11.375" style="0" customWidth="1"/>
    <col min="35" max="35" width="13.25390625" style="0" customWidth="1"/>
    <col min="36" max="36" width="13.00390625" style="0" customWidth="1"/>
    <col min="37" max="37" width="15.00390625" style="0" customWidth="1"/>
    <col min="38" max="38" width="12.75390625" style="0" customWidth="1"/>
    <col min="39" max="39" width="12.375" style="0" customWidth="1"/>
    <col min="40" max="40" width="12.25390625" style="0" customWidth="1"/>
    <col min="41" max="41" width="15.375" style="0" customWidth="1"/>
    <col min="42" max="42" width="10.25390625" style="0" bestFit="1" customWidth="1"/>
  </cols>
  <sheetData>
    <row r="1" spans="1:43" ht="12.75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</row>
    <row r="2" spans="1:43" ht="12.75">
      <c r="A2" s="156"/>
      <c r="B2" s="156"/>
      <c r="C2" s="189" t="s">
        <v>23</v>
      </c>
      <c r="D2" s="189"/>
      <c r="E2" s="189"/>
      <c r="F2" s="189"/>
      <c r="G2" s="189"/>
      <c r="H2" s="189"/>
      <c r="I2" s="189"/>
      <c r="J2" s="189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</row>
    <row r="3" spans="1:43" ht="25.5" customHeight="1">
      <c r="A3" s="156"/>
      <c r="B3" s="157"/>
      <c r="C3" s="189"/>
      <c r="D3" s="189"/>
      <c r="E3" s="189"/>
      <c r="F3" s="189"/>
      <c r="G3" s="189"/>
      <c r="H3" s="189"/>
      <c r="I3" s="189"/>
      <c r="J3" s="189"/>
      <c r="K3" s="157"/>
      <c r="L3" s="157"/>
      <c r="M3" s="157"/>
      <c r="N3" s="157"/>
      <c r="O3" s="157"/>
      <c r="P3" s="157"/>
      <c r="Q3" s="157"/>
      <c r="R3" s="157"/>
      <c r="S3" s="157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</row>
    <row r="4" spans="1:43" ht="12.7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</row>
    <row r="5" spans="1:43" ht="196.5" customHeight="1">
      <c r="A5" s="158" t="s">
        <v>36</v>
      </c>
      <c r="B5" s="158" t="s">
        <v>386</v>
      </c>
      <c r="C5" s="159" t="s">
        <v>387</v>
      </c>
      <c r="D5" s="160" t="s">
        <v>388</v>
      </c>
      <c r="E5" s="160" t="s">
        <v>389</v>
      </c>
      <c r="F5" s="160" t="s">
        <v>390</v>
      </c>
      <c r="G5" s="160" t="s">
        <v>391</v>
      </c>
      <c r="H5" s="160" t="s">
        <v>392</v>
      </c>
      <c r="I5" s="160" t="s">
        <v>393</v>
      </c>
      <c r="J5" s="160" t="s">
        <v>394</v>
      </c>
      <c r="K5" s="160" t="s">
        <v>0</v>
      </c>
      <c r="L5" s="160" t="s">
        <v>1</v>
      </c>
      <c r="M5" s="160" t="s">
        <v>2</v>
      </c>
      <c r="N5" s="160" t="s">
        <v>3</v>
      </c>
      <c r="O5" s="160" t="s">
        <v>4</v>
      </c>
      <c r="P5" s="160" t="s">
        <v>5</v>
      </c>
      <c r="Q5" s="160" t="s">
        <v>6</v>
      </c>
      <c r="R5" s="160" t="s">
        <v>7</v>
      </c>
      <c r="S5" s="160" t="s">
        <v>8</v>
      </c>
      <c r="T5" s="161" t="s">
        <v>13</v>
      </c>
      <c r="U5" s="161" t="s">
        <v>14</v>
      </c>
      <c r="V5" s="161" t="s">
        <v>15</v>
      </c>
      <c r="W5" s="161" t="s">
        <v>16</v>
      </c>
      <c r="X5" s="161" t="s">
        <v>17</v>
      </c>
      <c r="Y5" s="161" t="s">
        <v>232</v>
      </c>
      <c r="Z5" s="161" t="s">
        <v>18</v>
      </c>
      <c r="AA5" s="161" t="s">
        <v>237</v>
      </c>
      <c r="AB5" s="161" t="s">
        <v>238</v>
      </c>
      <c r="AC5" s="161" t="s">
        <v>239</v>
      </c>
      <c r="AD5" s="161" t="s">
        <v>240</v>
      </c>
      <c r="AE5" s="161" t="s">
        <v>241</v>
      </c>
      <c r="AF5" s="161" t="s">
        <v>242</v>
      </c>
      <c r="AG5" s="161" t="s">
        <v>243</v>
      </c>
      <c r="AH5" s="161" t="s">
        <v>245</v>
      </c>
      <c r="AI5" s="161" t="s">
        <v>246</v>
      </c>
      <c r="AJ5" s="161" t="s">
        <v>19</v>
      </c>
      <c r="AK5" s="161" t="s">
        <v>20</v>
      </c>
      <c r="AL5" s="161" t="s">
        <v>247</v>
      </c>
      <c r="AM5" s="161" t="s">
        <v>248</v>
      </c>
      <c r="AN5" s="161" t="s">
        <v>249</v>
      </c>
      <c r="AO5" s="161" t="s">
        <v>21</v>
      </c>
      <c r="AP5" s="162" t="s">
        <v>22</v>
      </c>
      <c r="AQ5" s="163"/>
    </row>
    <row r="6" spans="1:42" ht="12.75">
      <c r="A6" s="82">
        <v>1</v>
      </c>
      <c r="B6" s="90" t="s">
        <v>24</v>
      </c>
      <c r="C6" s="164">
        <f>'P1'!L8</f>
        <v>1.6</v>
      </c>
      <c r="D6" s="165">
        <f>'P2'!J8</f>
        <v>1.0355999999999999</v>
      </c>
      <c r="E6" s="165">
        <f>'P3'!X6</f>
        <v>0</v>
      </c>
      <c r="F6" s="165">
        <f>'P4'!N6</f>
        <v>0</v>
      </c>
      <c r="G6" s="165">
        <f>'P5'!J6</f>
        <v>1.2</v>
      </c>
      <c r="H6" s="165">
        <f>'P6'!H6</f>
        <v>1.2</v>
      </c>
      <c r="I6" s="165">
        <f>'P7'!H6</f>
        <v>1.1</v>
      </c>
      <c r="J6" s="165">
        <f>'P8'!M6</f>
        <v>1</v>
      </c>
      <c r="K6" s="165">
        <f>'P9'!M6</f>
        <v>0.75</v>
      </c>
      <c r="L6" s="165">
        <f>'P10'!K6</f>
        <v>0.25</v>
      </c>
      <c r="M6" s="165">
        <f>'P11'!J6</f>
        <v>0.5</v>
      </c>
      <c r="N6" s="165">
        <f>'P12'!T7</f>
        <v>0.75</v>
      </c>
      <c r="O6" s="165">
        <f>'P13'!L6</f>
        <v>0.75</v>
      </c>
      <c r="P6" s="165">
        <f>'P14'!L6</f>
        <v>0.75</v>
      </c>
      <c r="Q6" s="165">
        <f>'P15'!L6</f>
        <v>0.75</v>
      </c>
      <c r="R6" s="165">
        <f>'P16'!R6</f>
        <v>0</v>
      </c>
      <c r="S6" s="165">
        <f>'P17'!L6</f>
        <v>1</v>
      </c>
      <c r="T6" s="166">
        <f>'P18'!G6</f>
        <v>0.75</v>
      </c>
      <c r="U6" s="166">
        <f>'P19'!H6</f>
        <v>0.75</v>
      </c>
      <c r="V6" s="166">
        <f>'P20'!J6</f>
        <v>0.5</v>
      </c>
      <c r="W6" s="166">
        <f>'P21'!J6</f>
        <v>1.1</v>
      </c>
      <c r="X6" s="166">
        <f>'P22'!H6</f>
        <v>0.6</v>
      </c>
      <c r="Y6" s="166">
        <f>'Р23'!I8</f>
        <v>0</v>
      </c>
      <c r="Z6" s="167">
        <f>'Р24'!K8</f>
        <v>1.5</v>
      </c>
      <c r="AA6" s="167">
        <f>'Р25'!K8</f>
        <v>1</v>
      </c>
      <c r="AB6" s="167">
        <f>'Р26'!K8</f>
        <v>1.5</v>
      </c>
      <c r="AC6" s="167">
        <f>'Р27'!K9</f>
        <v>1</v>
      </c>
      <c r="AD6" s="167">
        <f>'Р28'!K9</f>
        <v>0.2</v>
      </c>
      <c r="AE6" s="167">
        <f>'Р29'!K8</f>
        <v>0.2</v>
      </c>
      <c r="AF6" s="167">
        <f>'Р30'!K8</f>
        <v>0</v>
      </c>
      <c r="AG6" s="167">
        <f>'Р31'!H8</f>
        <v>1.5</v>
      </c>
      <c r="AH6" s="167">
        <f>'Р32'!K8</f>
        <v>0</v>
      </c>
      <c r="AI6" s="167">
        <f>'Р33'!K8</f>
        <v>0</v>
      </c>
      <c r="AJ6" s="167">
        <f>'Р34'!K8</f>
        <v>0.5</v>
      </c>
      <c r="AK6" s="167">
        <f>'Р35'!K8</f>
        <v>0.75</v>
      </c>
      <c r="AL6" s="167">
        <f>'Р36'!K8</f>
        <v>0</v>
      </c>
      <c r="AM6" s="167">
        <f>'Р37'!K8</f>
        <v>0</v>
      </c>
      <c r="AN6" s="167">
        <f>'Р38'!K8</f>
        <v>0</v>
      </c>
      <c r="AO6" s="167">
        <f>'Р39'!K8</f>
        <v>1</v>
      </c>
      <c r="AP6" s="166">
        <f>SUM(C6:AO6)</f>
        <v>25.485599999999998</v>
      </c>
    </row>
    <row r="7" spans="1:42" ht="12.75">
      <c r="A7" s="82">
        <v>2</v>
      </c>
      <c r="B7" s="90" t="s">
        <v>25</v>
      </c>
      <c r="C7" s="164">
        <f>'P1'!L9</f>
        <v>1.6</v>
      </c>
      <c r="D7" s="165">
        <f>'P2'!J9</f>
        <v>0</v>
      </c>
      <c r="E7" s="165">
        <f>'P3'!X7</f>
        <v>0</v>
      </c>
      <c r="F7" s="165">
        <f>'P4'!N7</f>
        <v>0</v>
      </c>
      <c r="G7" s="165">
        <f>'P5'!J7</f>
        <v>1.2</v>
      </c>
      <c r="H7" s="165">
        <f>'P6'!H7</f>
        <v>1.2</v>
      </c>
      <c r="I7" s="165">
        <f>'P7'!H7</f>
        <v>1.1</v>
      </c>
      <c r="J7" s="165">
        <f>'P8'!M7</f>
        <v>1</v>
      </c>
      <c r="K7" s="165">
        <f>'P9'!M7</f>
        <v>0.75</v>
      </c>
      <c r="L7" s="165">
        <f>'P10'!K7</f>
        <v>0.25</v>
      </c>
      <c r="M7" s="165">
        <f>'P11'!J7</f>
        <v>0.5</v>
      </c>
      <c r="N7" s="165">
        <f>'P12'!T8</f>
        <v>0.75</v>
      </c>
      <c r="O7" s="165">
        <f>'P13'!L7</f>
        <v>0.75</v>
      </c>
      <c r="P7" s="165">
        <f>'P14'!L7</f>
        <v>0.75</v>
      </c>
      <c r="Q7" s="165">
        <f>'P15'!L7</f>
        <v>0.75</v>
      </c>
      <c r="R7" s="165">
        <f>'P16'!R7</f>
        <v>0.08</v>
      </c>
      <c r="S7" s="165">
        <f>'P17'!L7</f>
        <v>0.25</v>
      </c>
      <c r="T7" s="166">
        <f>'P18'!G7</f>
        <v>0.75</v>
      </c>
      <c r="U7" s="166">
        <f>'P19'!H7</f>
        <v>0.75</v>
      </c>
      <c r="V7" s="166">
        <f>'P20'!J7</f>
        <v>0.5</v>
      </c>
      <c r="W7" s="166">
        <f>'P21'!J7</f>
        <v>1.1</v>
      </c>
      <c r="X7" s="166">
        <f>'P22'!H7</f>
        <v>0</v>
      </c>
      <c r="Y7" s="166">
        <f>'Р23'!I9</f>
        <v>0</v>
      </c>
      <c r="Z7" s="167">
        <f>'Р24'!K9</f>
        <v>1.5</v>
      </c>
      <c r="AA7" s="167">
        <f>'Р25'!K9</f>
        <v>1</v>
      </c>
      <c r="AB7" s="167">
        <f>'Р26'!K9</f>
        <v>1.5</v>
      </c>
      <c r="AC7" s="167">
        <f>'Р27'!K10</f>
        <v>1</v>
      </c>
      <c r="AD7" s="167">
        <f>'Р28'!K10</f>
        <v>0.2</v>
      </c>
      <c r="AE7" s="167">
        <f>'Р29'!K9</f>
        <v>0.2</v>
      </c>
      <c r="AF7" s="167">
        <f>'Р30'!K9</f>
        <v>0</v>
      </c>
      <c r="AG7" s="167">
        <f>'Р31'!H9</f>
        <v>0</v>
      </c>
      <c r="AH7" s="167">
        <f>'Р32'!K9</f>
        <v>0</v>
      </c>
      <c r="AI7" s="167">
        <f>'Р33'!K9</f>
        <v>0</v>
      </c>
      <c r="AJ7" s="167">
        <f>'Р34'!K9</f>
        <v>0.5</v>
      </c>
      <c r="AK7" s="167">
        <f>'Р35'!K9</f>
        <v>0.75</v>
      </c>
      <c r="AL7" s="167">
        <f>'Р36'!K9</f>
        <v>0</v>
      </c>
      <c r="AM7" s="167">
        <f>'Р37'!K9</f>
        <v>0</v>
      </c>
      <c r="AN7" s="167">
        <f>'Р38'!K9</f>
        <v>0</v>
      </c>
      <c r="AO7" s="167">
        <f>'Р39'!K9</f>
        <v>1</v>
      </c>
      <c r="AP7" s="166">
        <f aca="true" t="shared" si="0" ref="AP7:AP24">SUM(C7:AO7)</f>
        <v>21.68</v>
      </c>
    </row>
    <row r="8" spans="1:42" ht="12.75">
      <c r="A8" s="82">
        <v>3</v>
      </c>
      <c r="B8" s="90" t="s">
        <v>26</v>
      </c>
      <c r="C8" s="164">
        <f>'P1'!L10</f>
        <v>1.6</v>
      </c>
      <c r="D8" s="165">
        <f>'P2'!J10</f>
        <v>0</v>
      </c>
      <c r="E8" s="165">
        <f>'P3'!X8</f>
        <v>0</v>
      </c>
      <c r="F8" s="165">
        <f>'P4'!N8</f>
        <v>0.249</v>
      </c>
      <c r="G8" s="165">
        <f>'P5'!J8</f>
        <v>1.2</v>
      </c>
      <c r="H8" s="165">
        <f>'P6'!H8</f>
        <v>1.2</v>
      </c>
      <c r="I8" s="165">
        <f>'P7'!H8</f>
        <v>1.1</v>
      </c>
      <c r="J8" s="165">
        <f>'P8'!M8</f>
        <v>1</v>
      </c>
      <c r="K8" s="165">
        <f>'P9'!M8</f>
        <v>0.75</v>
      </c>
      <c r="L8" s="165">
        <f>'P10'!K8</f>
        <v>0.25</v>
      </c>
      <c r="M8" s="165">
        <f>'P11'!J8</f>
        <v>0.5</v>
      </c>
      <c r="N8" s="165">
        <f>'P12'!T9</f>
        <v>0.75</v>
      </c>
      <c r="O8" s="165">
        <f>'P13'!L8</f>
        <v>0.75</v>
      </c>
      <c r="P8" s="165">
        <f>'P14'!L8</f>
        <v>0.75</v>
      </c>
      <c r="Q8" s="165">
        <f>'P15'!L8</f>
        <v>0.75</v>
      </c>
      <c r="R8" s="165">
        <f>'P16'!R8</f>
        <v>0.84</v>
      </c>
      <c r="S8" s="165">
        <f>'P17'!L8</f>
        <v>0.291</v>
      </c>
      <c r="T8" s="166">
        <f>'P18'!G8</f>
        <v>0.75</v>
      </c>
      <c r="U8" s="166">
        <f>'P19'!H8</f>
        <v>0.75</v>
      </c>
      <c r="V8" s="166">
        <f>'P20'!J8</f>
        <v>0.5</v>
      </c>
      <c r="W8" s="166">
        <f>'P21'!J8</f>
        <v>0</v>
      </c>
      <c r="X8" s="166">
        <f>'P22'!H8</f>
        <v>0.6</v>
      </c>
      <c r="Y8" s="166">
        <f>'Р23'!I10</f>
        <v>0</v>
      </c>
      <c r="Z8" s="167">
        <f>'Р24'!K10</f>
        <v>1.5</v>
      </c>
      <c r="AA8" s="167">
        <f>'Р25'!K10</f>
        <v>1</v>
      </c>
      <c r="AB8" s="167">
        <f>'Р26'!K10</f>
        <v>1.5</v>
      </c>
      <c r="AC8" s="167">
        <f>'Р27'!K11</f>
        <v>1</v>
      </c>
      <c r="AD8" s="167">
        <f>'Р28'!K11</f>
        <v>0.2</v>
      </c>
      <c r="AE8" s="167">
        <f>'Р29'!K10</f>
        <v>0.2</v>
      </c>
      <c r="AF8" s="167">
        <f>'Р30'!K10</f>
        <v>0</v>
      </c>
      <c r="AG8" s="167">
        <f>'Р31'!H10</f>
        <v>0</v>
      </c>
      <c r="AH8" s="167">
        <f>'Р32'!K10</f>
        <v>0</v>
      </c>
      <c r="AI8" s="167">
        <f>'Р33'!K10</f>
        <v>0</v>
      </c>
      <c r="AJ8" s="167">
        <f>'Р34'!K10</f>
        <v>0.5</v>
      </c>
      <c r="AK8" s="167">
        <f>'Р35'!K10</f>
        <v>0.75</v>
      </c>
      <c r="AL8" s="167">
        <f>'Р36'!K10</f>
        <v>0</v>
      </c>
      <c r="AM8" s="167">
        <f>'Р37'!K10</f>
        <v>0</v>
      </c>
      <c r="AN8" s="167">
        <f>'Р38'!K10</f>
        <v>0</v>
      </c>
      <c r="AO8" s="167">
        <f>'Р39'!K10</f>
        <v>1</v>
      </c>
      <c r="AP8" s="166">
        <f t="shared" si="0"/>
        <v>22.229999999999997</v>
      </c>
    </row>
    <row r="9" spans="1:42" ht="12.75">
      <c r="A9" s="82">
        <v>4</v>
      </c>
      <c r="B9" s="90" t="s">
        <v>27</v>
      </c>
      <c r="C9" s="164">
        <f>'P1'!L11</f>
        <v>1.6</v>
      </c>
      <c r="D9" s="165">
        <f>'P2'!J11</f>
        <v>0</v>
      </c>
      <c r="E9" s="165">
        <f>'P3'!X9</f>
        <v>0</v>
      </c>
      <c r="F9" s="165">
        <f>'P4'!N9</f>
        <v>0</v>
      </c>
      <c r="G9" s="165">
        <f>'P5'!J9</f>
        <v>1.2</v>
      </c>
      <c r="H9" s="165">
        <f>'P6'!H9</f>
        <v>1.2</v>
      </c>
      <c r="I9" s="165">
        <f>'P7'!H9</f>
        <v>1.1</v>
      </c>
      <c r="J9" s="165">
        <f>'P8'!M9</f>
        <v>1</v>
      </c>
      <c r="K9" s="165">
        <f>'P9'!M9</f>
        <v>0.75</v>
      </c>
      <c r="L9" s="165">
        <f>'P10'!K9</f>
        <v>0.25</v>
      </c>
      <c r="M9" s="165">
        <f>'P11'!J9</f>
        <v>0.5</v>
      </c>
      <c r="N9" s="165">
        <f>'P12'!T10</f>
        <v>0.75</v>
      </c>
      <c r="O9" s="165">
        <f>'P13'!L9</f>
        <v>0.75</v>
      </c>
      <c r="P9" s="165">
        <f>'P14'!L9</f>
        <v>0.75</v>
      </c>
      <c r="Q9" s="165">
        <f>'P15'!L9</f>
        <v>0.75</v>
      </c>
      <c r="R9" s="165">
        <f>'P16'!R9</f>
        <v>0</v>
      </c>
      <c r="S9" s="165">
        <f>'P17'!L9</f>
        <v>0.337</v>
      </c>
      <c r="T9" s="166">
        <f>'P18'!G9</f>
        <v>0.75</v>
      </c>
      <c r="U9" s="166">
        <f>'P19'!H9</f>
        <v>0.75</v>
      </c>
      <c r="V9" s="166">
        <f>'P20'!J9</f>
        <v>0.5</v>
      </c>
      <c r="W9" s="166">
        <f>'P21'!J9</f>
        <v>1.1</v>
      </c>
      <c r="X9" s="166">
        <f>'P22'!H9</f>
        <v>0</v>
      </c>
      <c r="Y9" s="166">
        <f>'Р23'!I11</f>
        <v>0</v>
      </c>
      <c r="Z9" s="167">
        <f>'Р24'!K11</f>
        <v>1.5</v>
      </c>
      <c r="AA9" s="167">
        <f>'Р25'!K11</f>
        <v>1</v>
      </c>
      <c r="AB9" s="167">
        <f>'Р26'!K11</f>
        <v>1.5</v>
      </c>
      <c r="AC9" s="167">
        <f>'Р27'!K12</f>
        <v>1</v>
      </c>
      <c r="AD9" s="167">
        <f>'Р28'!K12</f>
        <v>0.2</v>
      </c>
      <c r="AE9" s="167">
        <f>'Р29'!K11</f>
        <v>0.2</v>
      </c>
      <c r="AF9" s="167">
        <f>'Р30'!K11</f>
        <v>0</v>
      </c>
      <c r="AG9" s="167">
        <f>'Р31'!H11</f>
        <v>0</v>
      </c>
      <c r="AH9" s="167">
        <f>'Р32'!K11</f>
        <v>0</v>
      </c>
      <c r="AI9" s="167">
        <f>'Р33'!K11</f>
        <v>0</v>
      </c>
      <c r="AJ9" s="167">
        <f>'Р34'!K11</f>
        <v>0.5</v>
      </c>
      <c r="AK9" s="167">
        <f>'Р35'!K11</f>
        <v>0.75</v>
      </c>
      <c r="AL9" s="167">
        <f>'Р36'!K11</f>
        <v>0</v>
      </c>
      <c r="AM9" s="167">
        <f>'Р37'!K11</f>
        <v>0</v>
      </c>
      <c r="AN9" s="167">
        <f>'Р38'!K11</f>
        <v>0</v>
      </c>
      <c r="AO9" s="167">
        <f>'Р39'!K11</f>
        <v>1</v>
      </c>
      <c r="AP9" s="166">
        <f t="shared" si="0"/>
        <v>21.686999999999998</v>
      </c>
    </row>
    <row r="10" spans="1:42" ht="25.5">
      <c r="A10" s="82">
        <v>5</v>
      </c>
      <c r="B10" s="90" t="s">
        <v>28</v>
      </c>
      <c r="C10" s="164">
        <f>'P1'!L12</f>
        <v>1.6</v>
      </c>
      <c r="D10" s="165">
        <f>'P2'!J12</f>
        <v>0</v>
      </c>
      <c r="E10" s="165">
        <f>'P3'!X10</f>
        <v>0</v>
      </c>
      <c r="F10" s="165">
        <f>'P4'!N10</f>
        <v>0</v>
      </c>
      <c r="G10" s="165">
        <f>'P5'!J10</f>
        <v>1.2</v>
      </c>
      <c r="H10" s="165">
        <f>'P6'!H10</f>
        <v>1.2</v>
      </c>
      <c r="I10" s="165">
        <f>'P7'!H10</f>
        <v>1.1</v>
      </c>
      <c r="J10" s="165">
        <f>'P8'!M10</f>
        <v>1</v>
      </c>
      <c r="K10" s="165">
        <f>'P9'!M10</f>
        <v>0.75</v>
      </c>
      <c r="L10" s="165">
        <f>'P10'!K10</f>
        <v>0.25</v>
      </c>
      <c r="M10" s="165">
        <f>'P11'!J10</f>
        <v>0.5</v>
      </c>
      <c r="N10" s="165">
        <f>'P12'!T11</f>
        <v>0.75</v>
      </c>
      <c r="O10" s="165">
        <f>'P13'!L10</f>
        <v>0.75</v>
      </c>
      <c r="P10" s="165">
        <f>'P14'!L10</f>
        <v>0.75</v>
      </c>
      <c r="Q10" s="165">
        <f>'P15'!L10</f>
        <v>0.75</v>
      </c>
      <c r="R10" s="165">
        <f>'P16'!R10</f>
        <v>1</v>
      </c>
      <c r="S10" s="165">
        <f>'P17'!L10</f>
        <v>0.035</v>
      </c>
      <c r="T10" s="166">
        <f>'P18'!G10</f>
        <v>0.75</v>
      </c>
      <c r="U10" s="166">
        <f>'P19'!H10</f>
        <v>0.75</v>
      </c>
      <c r="V10" s="166">
        <f>'P20'!J10</f>
        <v>0.5</v>
      </c>
      <c r="W10" s="166">
        <f>'P21'!J10</f>
        <v>0</v>
      </c>
      <c r="X10" s="166">
        <f>'P22'!H10</f>
        <v>0.6</v>
      </c>
      <c r="Y10" s="166">
        <f>'Р23'!I12</f>
        <v>0</v>
      </c>
      <c r="Z10" s="167">
        <f>'Р24'!K12</f>
        <v>1.5</v>
      </c>
      <c r="AA10" s="167">
        <f>'Р25'!K12</f>
        <v>1</v>
      </c>
      <c r="AB10" s="167">
        <f>'Р26'!K12</f>
        <v>1.5</v>
      </c>
      <c r="AC10" s="167">
        <f>'Р27'!K13</f>
        <v>1</v>
      </c>
      <c r="AD10" s="167">
        <f>'Р28'!K13</f>
        <v>0.2</v>
      </c>
      <c r="AE10" s="167">
        <f>'Р29'!K12</f>
        <v>0.2</v>
      </c>
      <c r="AF10" s="167">
        <f>'Р30'!K12</f>
        <v>0</v>
      </c>
      <c r="AG10" s="167">
        <f>'Р31'!H12</f>
        <v>0</v>
      </c>
      <c r="AH10" s="167">
        <f>'Р32'!K12</f>
        <v>0</v>
      </c>
      <c r="AI10" s="167">
        <f>'Р33'!K12</f>
        <v>0</v>
      </c>
      <c r="AJ10" s="167">
        <f>'Р34'!K12</f>
        <v>0.5</v>
      </c>
      <c r="AK10" s="167">
        <f>'Р35'!K12</f>
        <v>0.75</v>
      </c>
      <c r="AL10" s="167">
        <f>'Р36'!K12</f>
        <v>0</v>
      </c>
      <c r="AM10" s="167">
        <f>'Р37'!K12</f>
        <v>0</v>
      </c>
      <c r="AN10" s="167">
        <f>'Р38'!K12</f>
        <v>0</v>
      </c>
      <c r="AO10" s="167">
        <f>'Р39'!K12</f>
        <v>1</v>
      </c>
      <c r="AP10" s="166">
        <f t="shared" si="0"/>
        <v>21.884999999999998</v>
      </c>
    </row>
    <row r="11" spans="1:42" ht="12.75">
      <c r="A11" s="82">
        <v>6</v>
      </c>
      <c r="B11" s="90" t="s">
        <v>29</v>
      </c>
      <c r="C11" s="164">
        <f>'P1'!L13</f>
        <v>1.6</v>
      </c>
      <c r="D11" s="165">
        <f>'P2'!J13</f>
        <v>0</v>
      </c>
      <c r="E11" s="165">
        <f>'P3'!X11</f>
        <v>0</v>
      </c>
      <c r="F11" s="165">
        <f>'P4'!N11</f>
        <v>0.43799999999999994</v>
      </c>
      <c r="G11" s="165">
        <f>'P5'!J11</f>
        <v>1.2</v>
      </c>
      <c r="H11" s="165">
        <f>'P6'!H11</f>
        <v>1.2</v>
      </c>
      <c r="I11" s="165">
        <f>'P7'!H11</f>
        <v>1.1</v>
      </c>
      <c r="J11" s="165">
        <f>'P8'!M11</f>
        <v>1</v>
      </c>
      <c r="K11" s="165">
        <f>'P9'!M11</f>
        <v>0.75</v>
      </c>
      <c r="L11" s="165">
        <f>'P10'!K11</f>
        <v>0.25</v>
      </c>
      <c r="M11" s="165">
        <f>'P11'!J11</f>
        <v>0.5</v>
      </c>
      <c r="N11" s="165">
        <f>'P12'!T12</f>
        <v>0.75</v>
      </c>
      <c r="O11" s="165">
        <f>'P13'!L11</f>
        <v>0.75</v>
      </c>
      <c r="P11" s="165">
        <f>'P14'!L11</f>
        <v>0.75</v>
      </c>
      <c r="Q11" s="165">
        <f>'P15'!L11</f>
        <v>0.75</v>
      </c>
      <c r="R11" s="165">
        <f>'P16'!R11</f>
        <v>0.72</v>
      </c>
      <c r="S11" s="165">
        <f>'P17'!L11</f>
        <v>1</v>
      </c>
      <c r="T11" s="166">
        <f>'P18'!G11</f>
        <v>0.75</v>
      </c>
      <c r="U11" s="166">
        <f>'P19'!H11</f>
        <v>0.75</v>
      </c>
      <c r="V11" s="166">
        <f>'P20'!J11</f>
        <v>0.5</v>
      </c>
      <c r="W11" s="166">
        <f>'P21'!J11</f>
        <v>0</v>
      </c>
      <c r="X11" s="166">
        <f>'P22'!H11</f>
        <v>0</v>
      </c>
      <c r="Y11" s="166">
        <f>'Р23'!I13</f>
        <v>0</v>
      </c>
      <c r="Z11" s="167">
        <f>'Р24'!K13</f>
        <v>1.5</v>
      </c>
      <c r="AA11" s="167">
        <f>'Р25'!K13</f>
        <v>1</v>
      </c>
      <c r="AB11" s="167">
        <f>'Р26'!K13</f>
        <v>1.5</v>
      </c>
      <c r="AC11" s="167">
        <f>'Р27'!K14</f>
        <v>1</v>
      </c>
      <c r="AD11" s="167">
        <f>'Р28'!K14</f>
        <v>0.2</v>
      </c>
      <c r="AE11" s="167">
        <f>'Р29'!K13</f>
        <v>0.2</v>
      </c>
      <c r="AF11" s="167">
        <f>'Р30'!K13</f>
        <v>0</v>
      </c>
      <c r="AG11" s="167">
        <f>'Р31'!H13</f>
        <v>0</v>
      </c>
      <c r="AH11" s="167">
        <f>'Р32'!K13</f>
        <v>0</v>
      </c>
      <c r="AI11" s="167">
        <f>'Р33'!K13</f>
        <v>0</v>
      </c>
      <c r="AJ11" s="167">
        <f>'Р34'!K13</f>
        <v>0.5</v>
      </c>
      <c r="AK11" s="167">
        <f>'Р35'!K13</f>
        <v>0.75</v>
      </c>
      <c r="AL11" s="167">
        <f>'Р36'!K13</f>
        <v>0</v>
      </c>
      <c r="AM11" s="167">
        <f>'Р37'!K13</f>
        <v>0</v>
      </c>
      <c r="AN11" s="167">
        <f>'Р38'!K13</f>
        <v>0</v>
      </c>
      <c r="AO11" s="167">
        <f>'Р39'!K13</f>
        <v>1</v>
      </c>
      <c r="AP11" s="166">
        <f t="shared" si="0"/>
        <v>22.408</v>
      </c>
    </row>
    <row r="12" spans="1:42" ht="12.75">
      <c r="A12" s="82">
        <v>7</v>
      </c>
      <c r="B12" s="90" t="s">
        <v>30</v>
      </c>
      <c r="C12" s="164">
        <f>'P1'!L14</f>
        <v>0</v>
      </c>
      <c r="D12" s="165">
        <f>'P2'!J14</f>
        <v>0</v>
      </c>
      <c r="E12" s="165">
        <f>'P3'!X12</f>
        <v>0</v>
      </c>
      <c r="F12" s="165">
        <f>'P4'!N12</f>
        <v>0.573</v>
      </c>
      <c r="G12" s="165">
        <f>'P5'!J12</f>
        <v>1.2</v>
      </c>
      <c r="H12" s="165">
        <f>'P6'!H12</f>
        <v>1.2</v>
      </c>
      <c r="I12" s="165">
        <f>'P7'!H12</f>
        <v>1.1</v>
      </c>
      <c r="J12" s="165">
        <f>'P8'!M12</f>
        <v>1</v>
      </c>
      <c r="K12" s="165">
        <f>'P9'!M12</f>
        <v>0.75</v>
      </c>
      <c r="L12" s="165">
        <f>'P10'!K12</f>
        <v>0.25</v>
      </c>
      <c r="M12" s="165">
        <f>'P11'!J12</f>
        <v>0.5</v>
      </c>
      <c r="N12" s="165">
        <f>'P12'!T13</f>
        <v>0.75</v>
      </c>
      <c r="O12" s="165">
        <f>'P13'!L12</f>
        <v>0.75</v>
      </c>
      <c r="P12" s="165">
        <f>'P14'!L12</f>
        <v>0.75</v>
      </c>
      <c r="Q12" s="165">
        <f>'P15'!L12</f>
        <v>0.75</v>
      </c>
      <c r="R12" s="165">
        <f>'P16'!R12</f>
        <v>0.72</v>
      </c>
      <c r="S12" s="165">
        <f>'P17'!L12</f>
        <v>0.793</v>
      </c>
      <c r="T12" s="166">
        <f>'P18'!G12</f>
        <v>0.75</v>
      </c>
      <c r="U12" s="166">
        <f>'P19'!H12</f>
        <v>0.75</v>
      </c>
      <c r="V12" s="166">
        <f>'P20'!J12</f>
        <v>0.5</v>
      </c>
      <c r="W12" s="166">
        <f>'P21'!J12</f>
        <v>0</v>
      </c>
      <c r="X12" s="166">
        <f>'P22'!H12</f>
        <v>0</v>
      </c>
      <c r="Y12" s="166">
        <f>'Р23'!I14</f>
        <v>0</v>
      </c>
      <c r="Z12" s="167">
        <f>'Р24'!K14</f>
        <v>1.5</v>
      </c>
      <c r="AA12" s="167">
        <f>'Р25'!K14</f>
        <v>1</v>
      </c>
      <c r="AB12" s="167">
        <f>'Р26'!K14</f>
        <v>1.5</v>
      </c>
      <c r="AC12" s="167">
        <f>'Р27'!K15</f>
        <v>1</v>
      </c>
      <c r="AD12" s="167">
        <f>'Р28'!K15</f>
        <v>0.2</v>
      </c>
      <c r="AE12" s="167">
        <f>'Р29'!K14</f>
        <v>0.2</v>
      </c>
      <c r="AF12" s="167">
        <f>'Р30'!K14</f>
        <v>0</v>
      </c>
      <c r="AG12" s="167">
        <f>'Р31'!H14</f>
        <v>0</v>
      </c>
      <c r="AH12" s="167">
        <f>'Р32'!K14</f>
        <v>0</v>
      </c>
      <c r="AI12" s="167">
        <f>'Р33'!K14</f>
        <v>0</v>
      </c>
      <c r="AJ12" s="167">
        <f>'Р34'!K14</f>
        <v>0.5</v>
      </c>
      <c r="AK12" s="167">
        <f>'Р35'!K14</f>
        <v>0.75</v>
      </c>
      <c r="AL12" s="167">
        <f>'Р36'!K14</f>
        <v>0</v>
      </c>
      <c r="AM12" s="167">
        <f>'Р37'!K14</f>
        <v>0</v>
      </c>
      <c r="AN12" s="167">
        <f>'Р38'!K14</f>
        <v>0</v>
      </c>
      <c r="AO12" s="167">
        <f>'Р39'!K14</f>
        <v>1</v>
      </c>
      <c r="AP12" s="166">
        <f t="shared" si="0"/>
        <v>20.735999999999997</v>
      </c>
    </row>
    <row r="13" spans="1:42" ht="12.75">
      <c r="A13" s="82">
        <v>8</v>
      </c>
      <c r="B13" s="90" t="s">
        <v>31</v>
      </c>
      <c r="C13" s="164">
        <f>'P1'!L15</f>
        <v>1.6</v>
      </c>
      <c r="D13" s="165">
        <f>'P2'!J15</f>
        <v>0</v>
      </c>
      <c r="E13" s="165">
        <f>'P3'!X13</f>
        <v>0</v>
      </c>
      <c r="F13" s="165">
        <f>'P4'!N13</f>
        <v>0</v>
      </c>
      <c r="G13" s="165">
        <f>'P5'!J13</f>
        <v>1.2</v>
      </c>
      <c r="H13" s="165">
        <f>'P6'!H13</f>
        <v>1.2</v>
      </c>
      <c r="I13" s="165">
        <f>'P7'!H13</f>
        <v>1.1</v>
      </c>
      <c r="J13" s="165">
        <f>'P8'!M13</f>
        <v>1</v>
      </c>
      <c r="K13" s="165">
        <f>'P9'!M13</f>
        <v>0.75</v>
      </c>
      <c r="L13" s="165">
        <f>'P10'!K13</f>
        <v>0.25</v>
      </c>
      <c r="M13" s="165">
        <f>'P11'!J13</f>
        <v>0.5</v>
      </c>
      <c r="N13" s="165">
        <f>'P12'!T14</f>
        <v>0.75</v>
      </c>
      <c r="O13" s="165">
        <f>'P13'!L13</f>
        <v>0.75</v>
      </c>
      <c r="P13" s="165">
        <f>'P14'!L13</f>
        <v>0.75</v>
      </c>
      <c r="Q13" s="165">
        <f>'P15'!L13</f>
        <v>0.75</v>
      </c>
      <c r="R13" s="165">
        <f>'P16'!R13</f>
        <v>0.6</v>
      </c>
      <c r="S13" s="165">
        <f>'P17'!L13</f>
        <v>0.412</v>
      </c>
      <c r="T13" s="166">
        <f>'P18'!G13</f>
        <v>0.75</v>
      </c>
      <c r="U13" s="166">
        <f>'P19'!H13</f>
        <v>0.75</v>
      </c>
      <c r="V13" s="166">
        <f>'P20'!J13</f>
        <v>0.5</v>
      </c>
      <c r="W13" s="166">
        <f>'P21'!J13</f>
        <v>1.1</v>
      </c>
      <c r="X13" s="166">
        <f>'P22'!H13</f>
        <v>0.6</v>
      </c>
      <c r="Y13" s="166">
        <f>'Р23'!I15</f>
        <v>0</v>
      </c>
      <c r="Z13" s="167">
        <f>'Р24'!K15</f>
        <v>1.5</v>
      </c>
      <c r="AA13" s="167">
        <f>'Р25'!K15</f>
        <v>1</v>
      </c>
      <c r="AB13" s="167">
        <f>'Р26'!K15</f>
        <v>1.5</v>
      </c>
      <c r="AC13" s="167">
        <f>'Р27'!K16</f>
        <v>1</v>
      </c>
      <c r="AD13" s="167">
        <f>'Р28'!K16</f>
        <v>0.2</v>
      </c>
      <c r="AE13" s="167">
        <f>'Р29'!K15</f>
        <v>0.2</v>
      </c>
      <c r="AF13" s="167">
        <f>'Р30'!K15</f>
        <v>0</v>
      </c>
      <c r="AG13" s="167">
        <f>'Р31'!H15</f>
        <v>0</v>
      </c>
      <c r="AH13" s="167">
        <f>'Р32'!K15</f>
        <v>0</v>
      </c>
      <c r="AI13" s="167">
        <f>'Р33'!K15</f>
        <v>0</v>
      </c>
      <c r="AJ13" s="167">
        <f>'Р34'!K15</f>
        <v>0.5</v>
      </c>
      <c r="AK13" s="167">
        <f>'Р35'!K15</f>
        <v>0.75</v>
      </c>
      <c r="AL13" s="167">
        <f>'Р36'!K15</f>
        <v>0</v>
      </c>
      <c r="AM13" s="167">
        <f>'Р37'!K15</f>
        <v>0</v>
      </c>
      <c r="AN13" s="167">
        <f>'Р38'!K15</f>
        <v>0</v>
      </c>
      <c r="AO13" s="167">
        <f>'Р39'!K15</f>
        <v>1</v>
      </c>
      <c r="AP13" s="166">
        <f t="shared" si="0"/>
        <v>22.961999999999996</v>
      </c>
    </row>
    <row r="14" spans="1:42" ht="12.75">
      <c r="A14" s="82">
        <v>9</v>
      </c>
      <c r="B14" s="90" t="s">
        <v>32</v>
      </c>
      <c r="C14" s="164">
        <f>'P1'!L16</f>
        <v>1.6</v>
      </c>
      <c r="D14" s="165">
        <f>'P2'!J16</f>
        <v>0</v>
      </c>
      <c r="E14" s="165">
        <f>'P3'!X14</f>
        <v>0</v>
      </c>
      <c r="F14" s="165">
        <f>'P4'!N14</f>
        <v>0.27149999999999996</v>
      </c>
      <c r="G14" s="165">
        <f>'P5'!J14</f>
        <v>1.2</v>
      </c>
      <c r="H14" s="165">
        <f>'P6'!H14</f>
        <v>1.2</v>
      </c>
      <c r="I14" s="165">
        <f>'P7'!H14</f>
        <v>1.1</v>
      </c>
      <c r="J14" s="165">
        <f>'P8'!M14</f>
        <v>1</v>
      </c>
      <c r="K14" s="165">
        <f>'P9'!M14</f>
        <v>0.75</v>
      </c>
      <c r="L14" s="165">
        <f>'P10'!K14</f>
        <v>0.25</v>
      </c>
      <c r="M14" s="165">
        <f>'P11'!J14</f>
        <v>0.5</v>
      </c>
      <c r="N14" s="165">
        <f>'P12'!T15</f>
        <v>0.75</v>
      </c>
      <c r="O14" s="165">
        <f>'P13'!L14</f>
        <v>0.75</v>
      </c>
      <c r="P14" s="165">
        <f>'P14'!L14</f>
        <v>0.75</v>
      </c>
      <c r="Q14" s="165">
        <f>'P15'!L14</f>
        <v>0.75</v>
      </c>
      <c r="R14" s="165">
        <f>'P16'!R14</f>
        <v>1</v>
      </c>
      <c r="S14" s="165">
        <f>'P17'!L14</f>
        <v>0.81</v>
      </c>
      <c r="T14" s="166">
        <f>'P18'!G14</f>
        <v>0.75</v>
      </c>
      <c r="U14" s="166">
        <f>'P19'!H14</f>
        <v>0.75</v>
      </c>
      <c r="V14" s="166">
        <f>'P20'!J14</f>
        <v>0.5</v>
      </c>
      <c r="W14" s="166">
        <f>'P21'!J14</f>
        <v>0</v>
      </c>
      <c r="X14" s="166">
        <f>'P22'!H14</f>
        <v>0.6</v>
      </c>
      <c r="Y14" s="166">
        <f>'Р23'!I16</f>
        <v>0</v>
      </c>
      <c r="Z14" s="167">
        <f>'Р24'!K16</f>
        <v>1.5</v>
      </c>
      <c r="AA14" s="167">
        <f>'Р25'!K16</f>
        <v>1</v>
      </c>
      <c r="AB14" s="167">
        <f>'Р26'!K16</f>
        <v>1.5</v>
      </c>
      <c r="AC14" s="167">
        <f>'Р27'!K17</f>
        <v>1</v>
      </c>
      <c r="AD14" s="167">
        <f>'Р28'!K17</f>
        <v>0.2</v>
      </c>
      <c r="AE14" s="167">
        <f>'Р29'!K16</f>
        <v>0.2</v>
      </c>
      <c r="AF14" s="167">
        <f>'Р30'!K16</f>
        <v>0</v>
      </c>
      <c r="AG14" s="167">
        <f>'Р31'!H16</f>
        <v>0</v>
      </c>
      <c r="AH14" s="167">
        <f>'Р32'!K16</f>
        <v>0</v>
      </c>
      <c r="AI14" s="167">
        <f>'Р33'!K16</f>
        <v>0</v>
      </c>
      <c r="AJ14" s="167">
        <f>'Р34'!K16</f>
        <v>0.5</v>
      </c>
      <c r="AK14" s="167">
        <f>'Р35'!K16</f>
        <v>0.75</v>
      </c>
      <c r="AL14" s="167">
        <f>'Р36'!K16</f>
        <v>0</v>
      </c>
      <c r="AM14" s="167">
        <f>'Р37'!K16</f>
        <v>0</v>
      </c>
      <c r="AN14" s="167">
        <f>'Р38'!K16</f>
        <v>0</v>
      </c>
      <c r="AO14" s="167">
        <f>'Р39'!K16</f>
        <v>1</v>
      </c>
      <c r="AP14" s="166">
        <f t="shared" si="0"/>
        <v>22.9315</v>
      </c>
    </row>
    <row r="15" spans="1:42" ht="25.5">
      <c r="A15" s="82">
        <v>10</v>
      </c>
      <c r="B15" s="90" t="s">
        <v>33</v>
      </c>
      <c r="C15" s="164">
        <f>'P1'!L17</f>
        <v>1.6</v>
      </c>
      <c r="D15" s="165">
        <f>'P2'!J17</f>
        <v>0</v>
      </c>
      <c r="E15" s="165">
        <f>'P3'!X15</f>
        <v>0</v>
      </c>
      <c r="F15" s="165">
        <f>'P4'!N15</f>
        <v>0</v>
      </c>
      <c r="G15" s="165">
        <f>'P5'!J15</f>
        <v>1.2</v>
      </c>
      <c r="H15" s="165">
        <f>'P6'!H15</f>
        <v>1.2</v>
      </c>
      <c r="I15" s="165">
        <f>'P7'!H15</f>
        <v>1.1</v>
      </c>
      <c r="J15" s="165">
        <f>'P8'!M15</f>
        <v>1</v>
      </c>
      <c r="K15" s="165">
        <f>'P9'!M15</f>
        <v>0.75</v>
      </c>
      <c r="L15" s="165">
        <f>'P10'!K15</f>
        <v>0.25</v>
      </c>
      <c r="M15" s="165">
        <f>'P11'!J15</f>
        <v>0.5</v>
      </c>
      <c r="N15" s="165">
        <f>'P12'!T16</f>
        <v>0.75</v>
      </c>
      <c r="O15" s="165">
        <f>'P13'!L15</f>
        <v>0.75</v>
      </c>
      <c r="P15" s="165">
        <f>'P14'!L15</f>
        <v>0.75</v>
      </c>
      <c r="Q15" s="165">
        <f>'P15'!L15</f>
        <v>0.75</v>
      </c>
      <c r="R15" s="165">
        <f>'P16'!R15</f>
        <v>1</v>
      </c>
      <c r="S15" s="165">
        <f>'P17'!L15</f>
        <v>0.837</v>
      </c>
      <c r="T15" s="166">
        <f>'P18'!G15</f>
        <v>0.75</v>
      </c>
      <c r="U15" s="166">
        <f>'P19'!H15</f>
        <v>0.75</v>
      </c>
      <c r="V15" s="166">
        <f>'P20'!J15</f>
        <v>0.5</v>
      </c>
      <c r="W15" s="166">
        <f>'P21'!J15</f>
        <v>1.1</v>
      </c>
      <c r="X15" s="166">
        <f>'P22'!H15</f>
        <v>0.6</v>
      </c>
      <c r="Y15" s="166">
        <f>'Р23'!I17</f>
        <v>0</v>
      </c>
      <c r="Z15" s="167">
        <f>'Р24'!K17</f>
        <v>1.5</v>
      </c>
      <c r="AA15" s="167">
        <f>'Р25'!K17</f>
        <v>1</v>
      </c>
      <c r="AB15" s="167">
        <f>'Р26'!K17</f>
        <v>1.5</v>
      </c>
      <c r="AC15" s="167">
        <f>'Р27'!K18</f>
        <v>1</v>
      </c>
      <c r="AD15" s="167">
        <f>'Р28'!K18</f>
        <v>0.2</v>
      </c>
      <c r="AE15" s="167">
        <f>'Р29'!K17</f>
        <v>0.2</v>
      </c>
      <c r="AF15" s="167">
        <f>'Р30'!K17</f>
        <v>0</v>
      </c>
      <c r="AG15" s="167">
        <f>'Р31'!H17</f>
        <v>0</v>
      </c>
      <c r="AH15" s="167">
        <f>'Р32'!K17</f>
        <v>0</v>
      </c>
      <c r="AI15" s="167">
        <f>'Р33'!K17</f>
        <v>0</v>
      </c>
      <c r="AJ15" s="167">
        <f>'Р34'!K17</f>
        <v>0.5</v>
      </c>
      <c r="AK15" s="167">
        <f>'Р35'!K17</f>
        <v>0.75</v>
      </c>
      <c r="AL15" s="167">
        <f>'Р36'!K17</f>
        <v>0</v>
      </c>
      <c r="AM15" s="167">
        <f>'Р37'!K17</f>
        <v>0</v>
      </c>
      <c r="AN15" s="167">
        <f>'Р38'!K17</f>
        <v>0</v>
      </c>
      <c r="AO15" s="167">
        <f>'Р39'!K17</f>
        <v>1</v>
      </c>
      <c r="AP15" s="166">
        <f t="shared" si="0"/>
        <v>23.787</v>
      </c>
    </row>
    <row r="16" spans="1:42" ht="12.75">
      <c r="A16" s="82">
        <v>11</v>
      </c>
      <c r="B16" s="90" t="s">
        <v>34</v>
      </c>
      <c r="C16" s="164">
        <f>'P1'!L18</f>
        <v>1.6</v>
      </c>
      <c r="D16" s="165">
        <f>'P2'!J18</f>
        <v>0</v>
      </c>
      <c r="E16" s="165">
        <f>'P3'!X16</f>
        <v>0</v>
      </c>
      <c r="F16" s="165">
        <f>'P4'!N16</f>
        <v>0.1335</v>
      </c>
      <c r="G16" s="165">
        <f>'P5'!J16</f>
        <v>1.2</v>
      </c>
      <c r="H16" s="165">
        <f>'P6'!H16</f>
        <v>1.2</v>
      </c>
      <c r="I16" s="165">
        <f>'P7'!H16</f>
        <v>1.1</v>
      </c>
      <c r="J16" s="165">
        <f>'P8'!M16</f>
        <v>1</v>
      </c>
      <c r="K16" s="165">
        <f>'P9'!M16</f>
        <v>0.75</v>
      </c>
      <c r="L16" s="165">
        <f>'P10'!K16</f>
        <v>0.25</v>
      </c>
      <c r="M16" s="165">
        <f>'P11'!J16</f>
        <v>0.5</v>
      </c>
      <c r="N16" s="165">
        <f>'P12'!T17</f>
        <v>0.75</v>
      </c>
      <c r="O16" s="165">
        <f>'P13'!L16</f>
        <v>0.75</v>
      </c>
      <c r="P16" s="165">
        <f>'P14'!L16</f>
        <v>0.75</v>
      </c>
      <c r="Q16" s="165">
        <f>'P15'!L16</f>
        <v>0.75</v>
      </c>
      <c r="R16" s="165">
        <f>'P16'!R16</f>
        <v>0</v>
      </c>
      <c r="S16" s="165">
        <f>'P17'!L16</f>
        <v>0.504</v>
      </c>
      <c r="T16" s="166">
        <f>'P18'!G16</f>
        <v>0.75</v>
      </c>
      <c r="U16" s="166">
        <f>'P19'!H16</f>
        <v>0.75</v>
      </c>
      <c r="V16" s="166">
        <f>'P20'!J16</f>
        <v>0.5</v>
      </c>
      <c r="W16" s="166">
        <f>'P21'!J16</f>
        <v>1.1</v>
      </c>
      <c r="X16" s="166">
        <f>'P22'!H16</f>
        <v>0.6</v>
      </c>
      <c r="Y16" s="166">
        <f>'Р23'!I18</f>
        <v>0</v>
      </c>
      <c r="Z16" s="167">
        <f>'Р24'!K18</f>
        <v>1.5</v>
      </c>
      <c r="AA16" s="167">
        <f>'Р25'!K18</f>
        <v>1</v>
      </c>
      <c r="AB16" s="167">
        <f>'Р26'!K18</f>
        <v>1.5</v>
      </c>
      <c r="AC16" s="167">
        <f>'Р27'!K19</f>
        <v>1</v>
      </c>
      <c r="AD16" s="167">
        <f>'Р28'!K19</f>
        <v>0.2</v>
      </c>
      <c r="AE16" s="167">
        <f>'Р29'!K18</f>
        <v>0.2</v>
      </c>
      <c r="AF16" s="167">
        <f>'Р30'!K18</f>
        <v>0</v>
      </c>
      <c r="AG16" s="167">
        <f>'Р31'!H18</f>
        <v>0</v>
      </c>
      <c r="AH16" s="167">
        <f>'Р32'!K18</f>
        <v>0</v>
      </c>
      <c r="AI16" s="167">
        <f>'Р33'!K18</f>
        <v>0</v>
      </c>
      <c r="AJ16" s="167">
        <f>'Р34'!K18</f>
        <v>0.5</v>
      </c>
      <c r="AK16" s="167">
        <f>'Р35'!K18</f>
        <v>0.75</v>
      </c>
      <c r="AL16" s="167">
        <f>'Р36'!K18</f>
        <v>0</v>
      </c>
      <c r="AM16" s="167">
        <f>'Р37'!K18</f>
        <v>0</v>
      </c>
      <c r="AN16" s="167">
        <f>'Р38'!K18</f>
        <v>0</v>
      </c>
      <c r="AO16" s="167">
        <f>'Р39'!K18</f>
        <v>1</v>
      </c>
      <c r="AP16" s="166">
        <f t="shared" si="0"/>
        <v>22.5875</v>
      </c>
    </row>
    <row r="17" spans="1:42" ht="12.75">
      <c r="A17" s="82">
        <v>12</v>
      </c>
      <c r="B17" s="90" t="s">
        <v>35</v>
      </c>
      <c r="C17" s="164">
        <f>'P1'!L19</f>
        <v>1.6</v>
      </c>
      <c r="D17" s="165">
        <f>'P2'!J19</f>
        <v>0</v>
      </c>
      <c r="E17" s="165">
        <f>'P3'!X17</f>
        <v>0</v>
      </c>
      <c r="F17" s="165">
        <f>'P4'!N17</f>
        <v>0</v>
      </c>
      <c r="G17" s="165">
        <f>'P5'!J17</f>
        <v>1.2</v>
      </c>
      <c r="H17" s="165">
        <f>'P6'!H17</f>
        <v>1.2</v>
      </c>
      <c r="I17" s="165">
        <f>'P7'!H17</f>
        <v>1.1</v>
      </c>
      <c r="J17" s="165">
        <f>'P8'!M17</f>
        <v>1</v>
      </c>
      <c r="K17" s="165">
        <f>'P9'!M17</f>
        <v>0.75</v>
      </c>
      <c r="L17" s="165">
        <f>'P10'!K17</f>
        <v>0.25</v>
      </c>
      <c r="M17" s="165">
        <f>'P11'!J17</f>
        <v>0.5</v>
      </c>
      <c r="N17" s="165">
        <f>'P12'!T18</f>
        <v>0.75</v>
      </c>
      <c r="O17" s="165">
        <f>'P13'!L17</f>
        <v>0.75</v>
      </c>
      <c r="P17" s="165">
        <f>'P14'!L17</f>
        <v>0.75</v>
      </c>
      <c r="Q17" s="165">
        <f>'P15'!L17</f>
        <v>0.75</v>
      </c>
      <c r="R17" s="165">
        <f>'P16'!R17</f>
        <v>0</v>
      </c>
      <c r="S17" s="165">
        <f>'P17'!L17</f>
        <v>0.64</v>
      </c>
      <c r="T17" s="166">
        <f>'P18'!G17</f>
        <v>0.75</v>
      </c>
      <c r="U17" s="166">
        <f>'P19'!H17</f>
        <v>0.75</v>
      </c>
      <c r="V17" s="166">
        <f>'P20'!J17</f>
        <v>0.5</v>
      </c>
      <c r="W17" s="166">
        <f>'P21'!J17</f>
        <v>0</v>
      </c>
      <c r="X17" s="166">
        <f>'P22'!H17</f>
        <v>0.6</v>
      </c>
      <c r="Y17" s="166">
        <f>'Р23'!I19</f>
        <v>0</v>
      </c>
      <c r="Z17" s="167">
        <f>'Р24'!K19</f>
        <v>1.5</v>
      </c>
      <c r="AA17" s="167">
        <f>'Р25'!K19</f>
        <v>1</v>
      </c>
      <c r="AB17" s="167">
        <f>'Р26'!K19</f>
        <v>1.5</v>
      </c>
      <c r="AC17" s="167">
        <f>'Р27'!K20</f>
        <v>1</v>
      </c>
      <c r="AD17" s="167">
        <f>'Р28'!K20</f>
        <v>0.2</v>
      </c>
      <c r="AE17" s="167">
        <f>'Р29'!K19</f>
        <v>0.2</v>
      </c>
      <c r="AF17" s="167">
        <f>'Р30'!K19</f>
        <v>0</v>
      </c>
      <c r="AG17" s="167">
        <f>'Р31'!H19</f>
        <v>0</v>
      </c>
      <c r="AH17" s="167">
        <f>'Р32'!K19</f>
        <v>0</v>
      </c>
      <c r="AI17" s="167">
        <f>'Р33'!K19</f>
        <v>0</v>
      </c>
      <c r="AJ17" s="167">
        <f>'Р34'!K19</f>
        <v>0.5</v>
      </c>
      <c r="AK17" s="167">
        <f>'Р35'!K19</f>
        <v>0.75</v>
      </c>
      <c r="AL17" s="167">
        <f>'Р36'!K19</f>
        <v>0</v>
      </c>
      <c r="AM17" s="167">
        <f>'Р37'!K19</f>
        <v>0</v>
      </c>
      <c r="AN17" s="167">
        <f>'Р38'!K19</f>
        <v>0</v>
      </c>
      <c r="AO17" s="167">
        <f>'Р39'!K19</f>
        <v>1</v>
      </c>
      <c r="AP17" s="166">
        <f t="shared" si="0"/>
        <v>21.49</v>
      </c>
    </row>
    <row r="18" spans="1:42" ht="12.75">
      <c r="A18" s="82">
        <v>13</v>
      </c>
      <c r="B18" s="22"/>
      <c r="C18" s="164">
        <f>'P1'!L20</f>
        <v>0</v>
      </c>
      <c r="D18" s="165">
        <f>'P2'!J20</f>
        <v>0</v>
      </c>
      <c r="E18" s="165">
        <f>'P3'!X18</f>
        <v>0</v>
      </c>
      <c r="F18" s="165">
        <f>'P4'!N18</f>
        <v>0</v>
      </c>
      <c r="G18" s="165">
        <f>'P5'!J18</f>
        <v>0</v>
      </c>
      <c r="H18" s="165">
        <f>'P6'!H18</f>
        <v>0</v>
      </c>
      <c r="I18" s="165">
        <f>'P7'!H18</f>
        <v>0</v>
      </c>
      <c r="J18" s="165">
        <f>'P8'!M18</f>
        <v>0</v>
      </c>
      <c r="K18" s="165">
        <f>'P9'!M18</f>
        <v>0</v>
      </c>
      <c r="L18" s="165">
        <v>0</v>
      </c>
      <c r="M18" s="165">
        <f>'P11'!J18</f>
        <v>0</v>
      </c>
      <c r="N18" s="165">
        <f>'P12'!T19</f>
        <v>0</v>
      </c>
      <c r="O18" s="165">
        <f>'P13'!L18</f>
        <v>0</v>
      </c>
      <c r="P18" s="165">
        <f>'P14'!L18</f>
        <v>0</v>
      </c>
      <c r="Q18" s="165">
        <f>'P15'!L18</f>
        <v>0</v>
      </c>
      <c r="R18" s="165">
        <f>'P16'!R18</f>
        <v>0</v>
      </c>
      <c r="S18" s="165">
        <f>'P17'!L18</f>
        <v>0</v>
      </c>
      <c r="T18" s="166">
        <f>'P18'!G18</f>
        <v>0</v>
      </c>
      <c r="U18" s="166">
        <v>0</v>
      </c>
      <c r="V18" s="166">
        <f>'P20'!J18</f>
        <v>0</v>
      </c>
      <c r="W18" s="166">
        <f>'P21'!J18</f>
        <v>0</v>
      </c>
      <c r="X18" s="166">
        <f>'P22'!H18</f>
        <v>0</v>
      </c>
      <c r="Y18" s="166">
        <f>'Р23'!I20</f>
        <v>0</v>
      </c>
      <c r="Z18" s="167">
        <f>'Р24'!K20</f>
        <v>0</v>
      </c>
      <c r="AA18" s="167">
        <f>'Р25'!K20</f>
        <v>0</v>
      </c>
      <c r="AB18" s="167">
        <f>'Р26'!K20</f>
        <v>0</v>
      </c>
      <c r="AC18" s="167">
        <f>'Р27'!K21</f>
        <v>0</v>
      </c>
      <c r="AD18" s="167">
        <f>'Р28'!K21</f>
        <v>0</v>
      </c>
      <c r="AE18" s="167">
        <f>'Р29'!K20</f>
        <v>0</v>
      </c>
      <c r="AF18" s="167">
        <f>'Р30'!K20</f>
        <v>0</v>
      </c>
      <c r="AG18" s="167">
        <f>'Р31'!H20</f>
        <v>0</v>
      </c>
      <c r="AH18" s="167">
        <f>'Р32'!K20</f>
        <v>0</v>
      </c>
      <c r="AI18" s="167">
        <f>'Р33'!K20</f>
        <v>0</v>
      </c>
      <c r="AJ18" s="167">
        <f>'Р34'!K20</f>
        <v>0</v>
      </c>
      <c r="AK18" s="167">
        <f>'Р35'!K20</f>
        <v>0</v>
      </c>
      <c r="AL18" s="167">
        <f>'Р36'!K20</f>
        <v>0</v>
      </c>
      <c r="AM18" s="167">
        <f>'Р37'!K20</f>
        <v>0</v>
      </c>
      <c r="AN18" s="167">
        <f>'Р38'!K20</f>
        <v>0</v>
      </c>
      <c r="AO18" s="167">
        <f>'Р39'!K20</f>
        <v>0</v>
      </c>
      <c r="AP18" s="166">
        <v>0</v>
      </c>
    </row>
    <row r="19" spans="1:42" ht="12.75">
      <c r="A19" s="82">
        <v>19</v>
      </c>
      <c r="B19" s="22"/>
      <c r="C19" s="164">
        <f>'P1'!L26</f>
        <v>0</v>
      </c>
      <c r="D19" s="165">
        <f>'P2'!J26</f>
        <v>0</v>
      </c>
      <c r="E19" s="165">
        <f>'P3'!X24</f>
        <v>0</v>
      </c>
      <c r="F19" s="165">
        <f>'P4'!N24</f>
        <v>0</v>
      </c>
      <c r="G19" s="165">
        <f>'P5'!J24</f>
        <v>0</v>
      </c>
      <c r="H19" s="165">
        <f>'P6'!H24</f>
        <v>0</v>
      </c>
      <c r="I19" s="165">
        <f>'P7'!H24</f>
        <v>0</v>
      </c>
      <c r="J19" s="165">
        <f>'P8'!M24</f>
        <v>0</v>
      </c>
      <c r="K19" s="165">
        <f>'P9'!M24</f>
        <v>0</v>
      </c>
      <c r="L19" s="165">
        <f>'P10'!K21</f>
        <v>0</v>
      </c>
      <c r="M19" s="165">
        <f>'P11'!J24</f>
        <v>0</v>
      </c>
      <c r="N19" s="165">
        <f>'P12'!T25</f>
        <v>0</v>
      </c>
      <c r="O19" s="165">
        <f>'P13'!L24</f>
        <v>0</v>
      </c>
      <c r="P19" s="165">
        <f>'P14'!L24</f>
        <v>0</v>
      </c>
      <c r="Q19" s="165">
        <v>0</v>
      </c>
      <c r="R19" s="165">
        <f>'P16'!R24</f>
        <v>0</v>
      </c>
      <c r="S19" s="165">
        <f>'P17'!L24</f>
        <v>0</v>
      </c>
      <c r="T19" s="166">
        <f>'P18'!G24</f>
        <v>0</v>
      </c>
      <c r="U19" s="166">
        <f>'P19'!H21</f>
        <v>0</v>
      </c>
      <c r="V19" s="166">
        <f>'P20'!J24</f>
        <v>0</v>
      </c>
      <c r="W19" s="166">
        <f>'P21'!J24</f>
        <v>0</v>
      </c>
      <c r="X19" s="166">
        <f>'P22'!H24</f>
        <v>0</v>
      </c>
      <c r="Y19" s="166">
        <f>'Р23'!I26</f>
        <v>0</v>
      </c>
      <c r="Z19" s="167">
        <f>'Р24'!K26</f>
        <v>0</v>
      </c>
      <c r="AA19" s="167">
        <f>'Р25'!K26</f>
        <v>0</v>
      </c>
      <c r="AB19" s="167">
        <f>'Р26'!K26</f>
        <v>0</v>
      </c>
      <c r="AC19" s="167">
        <f>'Р27'!K27</f>
        <v>0</v>
      </c>
      <c r="AD19" s="167">
        <f>'Р28'!K27</f>
        <v>0</v>
      </c>
      <c r="AE19" s="167">
        <f>'Р29'!K26</f>
        <v>0</v>
      </c>
      <c r="AF19" s="167">
        <f>'Р30'!K26</f>
        <v>0</v>
      </c>
      <c r="AG19" s="167">
        <f>'Р31'!H26</f>
        <v>0</v>
      </c>
      <c r="AH19" s="167">
        <f>'Р32'!K26</f>
        <v>0</v>
      </c>
      <c r="AI19" s="167">
        <f>'Р33'!K26</f>
        <v>0</v>
      </c>
      <c r="AJ19" s="167">
        <f>'Р34'!K26</f>
        <v>0</v>
      </c>
      <c r="AK19" s="167">
        <f>'Р35'!K26</f>
        <v>0</v>
      </c>
      <c r="AL19" s="167">
        <f>'Р36'!K26</f>
        <v>0</v>
      </c>
      <c r="AM19" s="167">
        <f>'Р37'!K26</f>
        <v>0</v>
      </c>
      <c r="AN19" s="167">
        <f>'Р38'!K26</f>
        <v>0</v>
      </c>
      <c r="AO19" s="167">
        <f>'Р39'!K26</f>
        <v>0</v>
      </c>
      <c r="AP19" s="166">
        <v>0</v>
      </c>
    </row>
    <row r="20" spans="1:42" ht="12.75">
      <c r="A20" s="82">
        <v>20</v>
      </c>
      <c r="B20" s="22"/>
      <c r="C20" s="164">
        <f>'P1'!L27</f>
        <v>0</v>
      </c>
      <c r="D20" s="165">
        <f>'P2'!J27</f>
        <v>0</v>
      </c>
      <c r="E20" s="165">
        <f>'P3'!X25</f>
        <v>0</v>
      </c>
      <c r="F20" s="165">
        <f>'P4'!N25</f>
        <v>0</v>
      </c>
      <c r="G20" s="165">
        <f>'P5'!J25</f>
        <v>0</v>
      </c>
      <c r="H20" s="165">
        <f>'P6'!H25</f>
        <v>0</v>
      </c>
      <c r="I20" s="165">
        <f>'P7'!H25</f>
        <v>0</v>
      </c>
      <c r="J20" s="165">
        <f>'P8'!M25</f>
        <v>0</v>
      </c>
      <c r="K20" s="165">
        <f>'P9'!M25</f>
        <v>0</v>
      </c>
      <c r="L20" s="165">
        <f>'P10'!K22</f>
        <v>0</v>
      </c>
      <c r="M20" s="165">
        <f>'P11'!J25</f>
        <v>0</v>
      </c>
      <c r="N20" s="165">
        <f>'P12'!T26</f>
        <v>0</v>
      </c>
      <c r="O20" s="165">
        <f>'P13'!L25</f>
        <v>0</v>
      </c>
      <c r="P20" s="165">
        <f>'P14'!L25</f>
        <v>0</v>
      </c>
      <c r="Q20" s="165">
        <f>'P15'!L19</f>
        <v>0</v>
      </c>
      <c r="R20" s="165">
        <f>'P16'!R25</f>
        <v>0</v>
      </c>
      <c r="S20" s="165">
        <f>'P17'!L25</f>
        <v>0</v>
      </c>
      <c r="T20" s="166">
        <f>'P18'!G25</f>
        <v>0</v>
      </c>
      <c r="U20" s="166">
        <f>'P19'!H22</f>
        <v>0</v>
      </c>
      <c r="V20" s="166">
        <f>'P20'!J25</f>
        <v>0</v>
      </c>
      <c r="W20" s="166">
        <f>'P21'!J25</f>
        <v>0</v>
      </c>
      <c r="X20" s="166">
        <f>'P22'!H25</f>
        <v>0</v>
      </c>
      <c r="Y20" s="166">
        <f>'Р23'!I27</f>
        <v>0</v>
      </c>
      <c r="Z20" s="167">
        <f>'Р24'!K27</f>
        <v>0</v>
      </c>
      <c r="AA20" s="167">
        <f>'Р25'!K27</f>
        <v>0</v>
      </c>
      <c r="AB20" s="167">
        <f>'Р26'!K27</f>
        <v>0</v>
      </c>
      <c r="AC20" s="167">
        <f>'Р27'!K28</f>
        <v>0</v>
      </c>
      <c r="AD20" s="167">
        <f>'Р28'!K28</f>
        <v>0</v>
      </c>
      <c r="AE20" s="167">
        <f>'Р29'!K27</f>
        <v>0</v>
      </c>
      <c r="AF20" s="167">
        <f>'Р30'!K27</f>
        <v>0</v>
      </c>
      <c r="AG20" s="167">
        <f>'Р31'!H27</f>
        <v>0</v>
      </c>
      <c r="AH20" s="167">
        <f>'Р32'!K27</f>
        <v>0</v>
      </c>
      <c r="AI20" s="167">
        <f>'Р33'!K27</f>
        <v>0</v>
      </c>
      <c r="AJ20" s="167">
        <f>'Р34'!K27</f>
        <v>0</v>
      </c>
      <c r="AK20" s="167">
        <f>'Р35'!K27</f>
        <v>0</v>
      </c>
      <c r="AL20" s="167">
        <f>'Р36'!K27</f>
        <v>0</v>
      </c>
      <c r="AM20" s="167">
        <f>'Р37'!K27</f>
        <v>0</v>
      </c>
      <c r="AN20" s="167">
        <f>'Р38'!K27</f>
        <v>0</v>
      </c>
      <c r="AO20" s="167">
        <f>'Р39'!K27</f>
        <v>0</v>
      </c>
      <c r="AP20" s="166">
        <f t="shared" si="0"/>
        <v>0</v>
      </c>
    </row>
    <row r="21" spans="1:42" ht="12.75">
      <c r="A21" s="82">
        <v>21</v>
      </c>
      <c r="B21" s="22"/>
      <c r="C21" s="164">
        <f>'P1'!L28</f>
        <v>0</v>
      </c>
      <c r="D21" s="165">
        <f>'P2'!J28</f>
        <v>0</v>
      </c>
      <c r="E21" s="165">
        <f>'P3'!X26</f>
        <v>0</v>
      </c>
      <c r="F21" s="165">
        <f>'P4'!N26</f>
        <v>0</v>
      </c>
      <c r="G21" s="165">
        <f>'P5'!J26</f>
        <v>0</v>
      </c>
      <c r="H21" s="165">
        <f>'P6'!H26</f>
        <v>0</v>
      </c>
      <c r="I21" s="165">
        <f>'P7'!H26</f>
        <v>0</v>
      </c>
      <c r="J21" s="165">
        <f>'P8'!M26</f>
        <v>0</v>
      </c>
      <c r="K21" s="165">
        <f>'P9'!M26</f>
        <v>0</v>
      </c>
      <c r="L21" s="165">
        <f>'P10'!K23</f>
        <v>0</v>
      </c>
      <c r="M21" s="165">
        <f>'P11'!J26</f>
        <v>0</v>
      </c>
      <c r="N21" s="165">
        <f>'P12'!T27</f>
        <v>0</v>
      </c>
      <c r="O21" s="165">
        <f>'P13'!L26</f>
        <v>0</v>
      </c>
      <c r="P21" s="165">
        <f>'P14'!L26</f>
        <v>0</v>
      </c>
      <c r="Q21" s="165">
        <f>'P15'!L20</f>
        <v>0</v>
      </c>
      <c r="R21" s="165">
        <f>'P16'!R26</f>
        <v>0</v>
      </c>
      <c r="S21" s="165">
        <f>'P17'!L26</f>
        <v>0</v>
      </c>
      <c r="T21" s="166">
        <f>'P18'!G26</f>
        <v>0</v>
      </c>
      <c r="U21" s="166">
        <f>'P19'!H23</f>
        <v>0</v>
      </c>
      <c r="V21" s="166">
        <f>'P20'!J26</f>
        <v>0</v>
      </c>
      <c r="W21" s="166">
        <f>'P21'!J26</f>
        <v>0</v>
      </c>
      <c r="X21" s="166">
        <f>'P22'!H26</f>
        <v>0</v>
      </c>
      <c r="Y21" s="166">
        <f>'Р23'!I28</f>
        <v>0</v>
      </c>
      <c r="Z21" s="167">
        <f>'Р24'!K28</f>
        <v>0</v>
      </c>
      <c r="AA21" s="167">
        <f>'Р25'!K28</f>
        <v>0</v>
      </c>
      <c r="AB21" s="167">
        <f>'Р26'!K28</f>
        <v>0</v>
      </c>
      <c r="AC21" s="167">
        <f>'Р27'!K29</f>
        <v>0</v>
      </c>
      <c r="AD21" s="167">
        <f>'Р28'!K29</f>
        <v>0</v>
      </c>
      <c r="AE21" s="167">
        <f>'Р29'!K28</f>
        <v>0</v>
      </c>
      <c r="AF21" s="167">
        <f>'Р30'!K28</f>
        <v>0</v>
      </c>
      <c r="AG21" s="167">
        <f>'Р31'!H28</f>
        <v>0</v>
      </c>
      <c r="AH21" s="167">
        <f>'Р32'!K28</f>
        <v>0</v>
      </c>
      <c r="AI21" s="167">
        <f>'Р33'!K28</f>
        <v>0</v>
      </c>
      <c r="AJ21" s="167">
        <f>'Р34'!K28</f>
        <v>0</v>
      </c>
      <c r="AK21" s="167">
        <f>'Р35'!K28</f>
        <v>0</v>
      </c>
      <c r="AL21" s="167">
        <f>'Р36'!K28</f>
        <v>0</v>
      </c>
      <c r="AM21" s="167">
        <f>'Р37'!K28</f>
        <v>0</v>
      </c>
      <c r="AN21" s="167">
        <f>'Р38'!K28</f>
        <v>0</v>
      </c>
      <c r="AO21" s="167">
        <f>'Р39'!K28</f>
        <v>0</v>
      </c>
      <c r="AP21" s="166">
        <f t="shared" si="0"/>
        <v>0</v>
      </c>
    </row>
    <row r="22" spans="1:42" ht="12.75">
      <c r="A22" s="82">
        <v>22</v>
      </c>
      <c r="B22" s="22"/>
      <c r="C22" s="164">
        <f>'P1'!L29</f>
        <v>0</v>
      </c>
      <c r="D22" s="165">
        <f>'P2'!J29</f>
        <v>0</v>
      </c>
      <c r="E22" s="165">
        <f>'P3'!X27</f>
        <v>0</v>
      </c>
      <c r="F22" s="165">
        <f>'P4'!N27</f>
        <v>0</v>
      </c>
      <c r="G22" s="165">
        <f>'P5'!J27</f>
        <v>0</v>
      </c>
      <c r="H22" s="165">
        <f>'P6'!H27</f>
        <v>0</v>
      </c>
      <c r="I22" s="165">
        <f>'P7'!H27</f>
        <v>0</v>
      </c>
      <c r="J22" s="165">
        <f>'P8'!M27</f>
        <v>0</v>
      </c>
      <c r="K22" s="165">
        <f>'P9'!M27</f>
        <v>0</v>
      </c>
      <c r="L22" s="165">
        <f>'P10'!K24</f>
        <v>0</v>
      </c>
      <c r="M22" s="165">
        <f>'P11'!J27</f>
        <v>0</v>
      </c>
      <c r="N22" s="165">
        <f>'P12'!T28</f>
        <v>0</v>
      </c>
      <c r="O22" s="165">
        <f>'P13'!L27</f>
        <v>0</v>
      </c>
      <c r="P22" s="165">
        <f>'P14'!L27</f>
        <v>0</v>
      </c>
      <c r="Q22" s="165">
        <f>'P15'!L21</f>
        <v>0</v>
      </c>
      <c r="R22" s="165">
        <f>'P16'!R27</f>
        <v>0</v>
      </c>
      <c r="S22" s="165">
        <f>'P17'!L27</f>
        <v>0</v>
      </c>
      <c r="T22" s="166">
        <f>'P18'!G27</f>
        <v>0</v>
      </c>
      <c r="U22" s="166">
        <f>'P19'!H24</f>
        <v>0</v>
      </c>
      <c r="V22" s="166">
        <f>'P20'!J27</f>
        <v>0</v>
      </c>
      <c r="W22" s="166">
        <f>'P21'!J27</f>
        <v>0</v>
      </c>
      <c r="X22" s="166">
        <f>'P22'!H27</f>
        <v>0</v>
      </c>
      <c r="Y22" s="166">
        <f>'Р23'!I29</f>
        <v>0</v>
      </c>
      <c r="Z22" s="167">
        <f>'Р24'!K29</f>
        <v>0</v>
      </c>
      <c r="AA22" s="167">
        <f>'Р25'!K29</f>
        <v>0</v>
      </c>
      <c r="AB22" s="167">
        <f>'Р26'!K29</f>
        <v>0</v>
      </c>
      <c r="AC22" s="167">
        <f>'Р27'!K30</f>
        <v>0</v>
      </c>
      <c r="AD22" s="167">
        <f>'Р28'!K30</f>
        <v>0</v>
      </c>
      <c r="AE22" s="167">
        <f>'Р29'!K29</f>
        <v>0</v>
      </c>
      <c r="AF22" s="167">
        <f>'Р30'!K29</f>
        <v>0</v>
      </c>
      <c r="AG22" s="167">
        <f>'Р31'!H29</f>
        <v>0</v>
      </c>
      <c r="AH22" s="167">
        <f>'Р32'!K29</f>
        <v>0</v>
      </c>
      <c r="AI22" s="167">
        <f>'Р33'!K29</f>
        <v>0</v>
      </c>
      <c r="AJ22" s="167">
        <f>'Р34'!K29</f>
        <v>0</v>
      </c>
      <c r="AK22" s="167">
        <f>'Р35'!K29</f>
        <v>0</v>
      </c>
      <c r="AL22" s="167">
        <f>'Р36'!K29</f>
        <v>0</v>
      </c>
      <c r="AM22" s="167">
        <f>'Р37'!K29</f>
        <v>0</v>
      </c>
      <c r="AN22" s="167">
        <f>'Р38'!K29</f>
        <v>0</v>
      </c>
      <c r="AO22" s="167">
        <f>'Р39'!K29</f>
        <v>0</v>
      </c>
      <c r="AP22" s="166">
        <f t="shared" si="0"/>
        <v>0</v>
      </c>
    </row>
    <row r="23" spans="1:42" ht="12.75">
      <c r="A23" s="82">
        <v>23</v>
      </c>
      <c r="B23" s="22"/>
      <c r="C23" s="164">
        <f>'P1'!L30</f>
        <v>0</v>
      </c>
      <c r="D23" s="165">
        <f>'P2'!J30</f>
        <v>0</v>
      </c>
      <c r="E23" s="165">
        <f>'P3'!X28</f>
        <v>0</v>
      </c>
      <c r="F23" s="165">
        <f>'P4'!N28</f>
        <v>0</v>
      </c>
      <c r="G23" s="165">
        <f>'P5'!J28</f>
        <v>0</v>
      </c>
      <c r="H23" s="165">
        <f>'P6'!H28</f>
        <v>0</v>
      </c>
      <c r="I23" s="165">
        <f>'P7'!H28</f>
        <v>0</v>
      </c>
      <c r="J23" s="165">
        <f>'P8'!M28</f>
        <v>0</v>
      </c>
      <c r="K23" s="165">
        <f>'P9'!M28</f>
        <v>0</v>
      </c>
      <c r="L23" s="165">
        <f>'P10'!K25</f>
        <v>0</v>
      </c>
      <c r="M23" s="165">
        <f>'P11'!J28</f>
        <v>0</v>
      </c>
      <c r="N23" s="165">
        <f>'P12'!T29</f>
        <v>0</v>
      </c>
      <c r="O23" s="165">
        <f>'P13'!L28</f>
        <v>0</v>
      </c>
      <c r="P23" s="165">
        <f>'P14'!L28</f>
        <v>0</v>
      </c>
      <c r="Q23" s="165">
        <f>'P15'!L22</f>
        <v>0</v>
      </c>
      <c r="R23" s="165">
        <f>'P16'!R28</f>
        <v>0</v>
      </c>
      <c r="S23" s="165">
        <f>'P17'!L28</f>
        <v>0</v>
      </c>
      <c r="T23" s="166">
        <f>'P18'!G28</f>
        <v>0</v>
      </c>
      <c r="U23" s="166">
        <f>'P19'!H25</f>
        <v>0</v>
      </c>
      <c r="V23" s="166">
        <f>'P20'!J28</f>
        <v>0</v>
      </c>
      <c r="W23" s="166">
        <f>'P21'!J28</f>
        <v>0</v>
      </c>
      <c r="X23" s="166">
        <f>'P22'!H28</f>
        <v>0</v>
      </c>
      <c r="Y23" s="166">
        <f>'Р23'!I30</f>
        <v>0</v>
      </c>
      <c r="Z23" s="167">
        <f>'Р24'!K30</f>
        <v>0</v>
      </c>
      <c r="AA23" s="167">
        <f>'Р25'!K30</f>
        <v>0</v>
      </c>
      <c r="AB23" s="167">
        <f>'Р26'!K30</f>
        <v>0</v>
      </c>
      <c r="AC23" s="167">
        <f>'Р27'!K31</f>
        <v>0</v>
      </c>
      <c r="AD23" s="167">
        <f>'Р28'!K31</f>
        <v>0</v>
      </c>
      <c r="AE23" s="167">
        <f>'Р29'!K30</f>
        <v>0</v>
      </c>
      <c r="AF23" s="167">
        <f>'Р30'!K30</f>
        <v>0</v>
      </c>
      <c r="AG23" s="167">
        <f>'Р31'!H30</f>
        <v>0</v>
      </c>
      <c r="AH23" s="167">
        <f>'Р32'!K30</f>
        <v>0</v>
      </c>
      <c r="AI23" s="167">
        <f>'Р33'!K30</f>
        <v>0</v>
      </c>
      <c r="AJ23" s="167">
        <f>'Р34'!K30</f>
        <v>0</v>
      </c>
      <c r="AK23" s="167">
        <f>'Р35'!K30</f>
        <v>0</v>
      </c>
      <c r="AL23" s="167">
        <f>'Р36'!K30</f>
        <v>0</v>
      </c>
      <c r="AM23" s="167">
        <f>'Р37'!K30</f>
        <v>0</v>
      </c>
      <c r="AN23" s="167">
        <f>'Р38'!K30</f>
        <v>0</v>
      </c>
      <c r="AO23" s="167">
        <f>'Р39'!K30</f>
        <v>0</v>
      </c>
      <c r="AP23" s="166">
        <f t="shared" si="0"/>
        <v>0</v>
      </c>
    </row>
    <row r="24" spans="1:42" ht="12.75">
      <c r="A24" s="82">
        <v>24</v>
      </c>
      <c r="B24" s="22"/>
      <c r="C24" s="164">
        <f>'P1'!L31</f>
        <v>0</v>
      </c>
      <c r="D24" s="165">
        <f>'P2'!J31</f>
        <v>0</v>
      </c>
      <c r="E24" s="165">
        <f>'P3'!X29</f>
        <v>0</v>
      </c>
      <c r="F24" s="165">
        <f>'P4'!N29</f>
        <v>0</v>
      </c>
      <c r="G24" s="165">
        <f>'P5'!J29</f>
        <v>0</v>
      </c>
      <c r="H24" s="165">
        <f>'P6'!H29</f>
        <v>0</v>
      </c>
      <c r="I24" s="165">
        <f>'P7'!H29</f>
        <v>0</v>
      </c>
      <c r="J24" s="165">
        <f>'P8'!M29</f>
        <v>0</v>
      </c>
      <c r="K24" s="165">
        <f>'P9'!M29</f>
        <v>0</v>
      </c>
      <c r="L24" s="165">
        <f>'P10'!K26</f>
        <v>0</v>
      </c>
      <c r="M24" s="165">
        <f>'P11'!J29</f>
        <v>0</v>
      </c>
      <c r="N24" s="165">
        <f>'P12'!T30</f>
        <v>0</v>
      </c>
      <c r="O24" s="165">
        <f>'P13'!L29</f>
        <v>0</v>
      </c>
      <c r="P24" s="165">
        <f>'P14'!L29</f>
        <v>0</v>
      </c>
      <c r="Q24" s="165">
        <f>'P15'!L23</f>
        <v>0</v>
      </c>
      <c r="R24" s="165">
        <f>'P16'!R29</f>
        <v>0</v>
      </c>
      <c r="S24" s="165">
        <f>'P17'!L29</f>
        <v>0</v>
      </c>
      <c r="T24" s="166">
        <f>'P18'!G29</f>
        <v>0</v>
      </c>
      <c r="U24" s="166">
        <f>'P19'!H26</f>
        <v>0</v>
      </c>
      <c r="V24" s="166">
        <f>'P20'!J29</f>
        <v>0</v>
      </c>
      <c r="W24" s="166">
        <f>'P21'!J29</f>
        <v>0</v>
      </c>
      <c r="X24" s="166">
        <f>'P22'!H29</f>
        <v>0</v>
      </c>
      <c r="Y24" s="166">
        <f>'Р23'!I31</f>
        <v>0</v>
      </c>
      <c r="Z24" s="167">
        <f>'Р24'!K31</f>
        <v>0</v>
      </c>
      <c r="AA24" s="167">
        <f>'Р25'!K31</f>
        <v>0</v>
      </c>
      <c r="AB24" s="167">
        <f>'Р26'!K31</f>
        <v>0</v>
      </c>
      <c r="AC24" s="167">
        <f>'Р27'!K32</f>
        <v>0</v>
      </c>
      <c r="AD24" s="167">
        <f>'Р28'!K32</f>
        <v>0</v>
      </c>
      <c r="AE24" s="167">
        <f>'Р29'!K31</f>
        <v>0</v>
      </c>
      <c r="AF24" s="167">
        <f>'Р30'!K31</f>
        <v>0</v>
      </c>
      <c r="AG24" s="167">
        <f>'Р31'!H31</f>
        <v>0</v>
      </c>
      <c r="AH24" s="167">
        <f>'Р32'!K31</f>
        <v>0</v>
      </c>
      <c r="AI24" s="167">
        <f>'Р33'!K31</f>
        <v>0</v>
      </c>
      <c r="AJ24" s="167">
        <f>'Р34'!K31</f>
        <v>0</v>
      </c>
      <c r="AK24" s="167">
        <f>'Р35'!K31</f>
        <v>0</v>
      </c>
      <c r="AL24" s="167">
        <f>'Р36'!K31</f>
        <v>0</v>
      </c>
      <c r="AM24" s="167">
        <f>'Р37'!K31</f>
        <v>0</v>
      </c>
      <c r="AN24" s="167">
        <f>'Р38'!K31</f>
        <v>0</v>
      </c>
      <c r="AO24" s="167">
        <f>'Р39'!K31</f>
        <v>0</v>
      </c>
      <c r="AP24" s="166">
        <f t="shared" si="0"/>
        <v>0</v>
      </c>
    </row>
  </sheetData>
  <sheetProtection/>
  <mergeCells count="1">
    <mergeCell ref="C2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0" sqref="C10"/>
    </sheetView>
  </sheetViews>
  <sheetFormatPr defaultColWidth="9.00390625" defaultRowHeight="12.75"/>
  <cols>
    <col min="1" max="1" width="3.375" style="60" customWidth="1"/>
    <col min="2" max="2" width="36.75390625" style="11" customWidth="1"/>
    <col min="3" max="3" width="22.625" style="44" customWidth="1"/>
    <col min="4" max="4" width="20.375" style="44" customWidth="1"/>
    <col min="5" max="5" width="23.625" style="44" customWidth="1"/>
    <col min="6" max="6" width="26.875" style="56" customWidth="1"/>
    <col min="7" max="7" width="13.375" style="59" customWidth="1"/>
    <col min="8" max="8" width="13.875" style="60" customWidth="1"/>
    <col min="9" max="9" width="14.00390625" style="11" customWidth="1"/>
    <col min="10" max="10" width="13.00390625" style="11" customWidth="1"/>
    <col min="11" max="16384" width="9.125" style="56" customWidth="1"/>
  </cols>
  <sheetData>
    <row r="1" spans="1:10" ht="15.75" customHeight="1">
      <c r="A1" s="170" t="s">
        <v>170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2" ht="11.25">
      <c r="A2" s="57"/>
      <c r="B2" s="58"/>
    </row>
    <row r="3" spans="1:10" ht="143.25" customHeight="1">
      <c r="A3" s="176" t="s">
        <v>36</v>
      </c>
      <c r="B3" s="177" t="s">
        <v>129</v>
      </c>
      <c r="C3" s="50" t="s">
        <v>171</v>
      </c>
      <c r="D3" s="24" t="s">
        <v>330</v>
      </c>
      <c r="E3" s="24" t="s">
        <v>331</v>
      </c>
      <c r="F3" s="20" t="s">
        <v>172</v>
      </c>
      <c r="G3" s="20" t="s">
        <v>57</v>
      </c>
      <c r="H3" s="168" t="s">
        <v>109</v>
      </c>
      <c r="I3" s="168" t="s">
        <v>52</v>
      </c>
      <c r="J3" s="21" t="s">
        <v>39</v>
      </c>
    </row>
    <row r="4" spans="1:10" ht="49.5" customHeight="1">
      <c r="A4" s="176"/>
      <c r="B4" s="177"/>
      <c r="C4" s="8" t="s">
        <v>105</v>
      </c>
      <c r="D4" s="8" t="s">
        <v>166</v>
      </c>
      <c r="E4" s="8" t="s">
        <v>67</v>
      </c>
      <c r="F4" s="75" t="s">
        <v>72</v>
      </c>
      <c r="G4" s="73" t="s">
        <v>70</v>
      </c>
      <c r="H4" s="169"/>
      <c r="I4" s="169"/>
      <c r="J4" s="62" t="s">
        <v>62</v>
      </c>
    </row>
    <row r="5" spans="1:10" ht="15" customHeight="1">
      <c r="A5" s="28">
        <v>1</v>
      </c>
      <c r="B5" s="24">
        <v>2</v>
      </c>
      <c r="C5" s="8">
        <v>3</v>
      </c>
      <c r="D5" s="8">
        <v>4</v>
      </c>
      <c r="E5" s="8">
        <v>5</v>
      </c>
      <c r="F5" s="63">
        <v>6</v>
      </c>
      <c r="G5" s="45">
        <v>7</v>
      </c>
      <c r="H5" s="8">
        <v>8</v>
      </c>
      <c r="I5" s="8">
        <v>9</v>
      </c>
      <c r="J5" s="62">
        <v>10</v>
      </c>
    </row>
    <row r="6" spans="1:10" ht="12.75">
      <c r="A6" s="82">
        <v>1</v>
      </c>
      <c r="B6" s="90" t="s">
        <v>24</v>
      </c>
      <c r="C6" s="108"/>
      <c r="D6" s="98">
        <v>11441.8</v>
      </c>
      <c r="E6" s="98">
        <v>5443.7</v>
      </c>
      <c r="F6" s="122">
        <f aca="true" t="shared" si="0" ref="F6:F29">D6-E6</f>
        <v>5998.099999999999</v>
      </c>
      <c r="G6" s="86">
        <f aca="true" t="shared" si="1" ref="G6:G17">C6/F6</f>
        <v>0</v>
      </c>
      <c r="H6" s="87">
        <v>1</v>
      </c>
      <c r="I6" s="88">
        <v>1.2</v>
      </c>
      <c r="J6" s="88">
        <f aca="true" t="shared" si="2" ref="J6:J17">H6*I6</f>
        <v>1.2</v>
      </c>
    </row>
    <row r="7" spans="1:10" ht="12.75">
      <c r="A7" s="82">
        <v>2</v>
      </c>
      <c r="B7" s="90" t="s">
        <v>25</v>
      </c>
      <c r="C7" s="108"/>
      <c r="D7" s="98">
        <v>2543.3</v>
      </c>
      <c r="E7" s="98">
        <v>1192.9</v>
      </c>
      <c r="F7" s="122">
        <f t="shared" si="0"/>
        <v>1350.4</v>
      </c>
      <c r="G7" s="86">
        <f t="shared" si="1"/>
        <v>0</v>
      </c>
      <c r="H7" s="87">
        <v>1</v>
      </c>
      <c r="I7" s="88">
        <v>1.2</v>
      </c>
      <c r="J7" s="88">
        <f t="shared" si="2"/>
        <v>1.2</v>
      </c>
    </row>
    <row r="8" spans="1:10" ht="12" customHeight="1">
      <c r="A8" s="82">
        <v>3</v>
      </c>
      <c r="B8" s="90" t="s">
        <v>26</v>
      </c>
      <c r="C8" s="84"/>
      <c r="D8" s="98">
        <v>3538.2</v>
      </c>
      <c r="E8" s="98">
        <v>672.7</v>
      </c>
      <c r="F8" s="122">
        <f t="shared" si="0"/>
        <v>2865.5</v>
      </c>
      <c r="G8" s="86">
        <f t="shared" si="1"/>
        <v>0</v>
      </c>
      <c r="H8" s="87">
        <v>1</v>
      </c>
      <c r="I8" s="88">
        <v>1.2</v>
      </c>
      <c r="J8" s="88">
        <f t="shared" si="2"/>
        <v>1.2</v>
      </c>
    </row>
    <row r="9" spans="1:10" ht="12.75">
      <c r="A9" s="82">
        <v>4</v>
      </c>
      <c r="B9" s="90" t="s">
        <v>27</v>
      </c>
      <c r="C9" s="108"/>
      <c r="D9" s="98">
        <v>2580.1</v>
      </c>
      <c r="E9" s="98">
        <v>1295.9</v>
      </c>
      <c r="F9" s="122">
        <f t="shared" si="0"/>
        <v>1284.1999999999998</v>
      </c>
      <c r="G9" s="86">
        <f t="shared" si="1"/>
        <v>0</v>
      </c>
      <c r="H9" s="87">
        <v>1</v>
      </c>
      <c r="I9" s="88">
        <v>1.2</v>
      </c>
      <c r="J9" s="88">
        <f t="shared" si="2"/>
        <v>1.2</v>
      </c>
    </row>
    <row r="10" spans="1:10" ht="12.75">
      <c r="A10" s="82">
        <v>5</v>
      </c>
      <c r="B10" s="90" t="s">
        <v>28</v>
      </c>
      <c r="C10" s="108"/>
      <c r="D10" s="98">
        <v>1814.5</v>
      </c>
      <c r="E10" s="98">
        <v>556.3</v>
      </c>
      <c r="F10" s="122">
        <f t="shared" si="0"/>
        <v>1258.2</v>
      </c>
      <c r="G10" s="86">
        <f t="shared" si="1"/>
        <v>0</v>
      </c>
      <c r="H10" s="87">
        <v>1</v>
      </c>
      <c r="I10" s="88">
        <v>1.2</v>
      </c>
      <c r="J10" s="88">
        <f t="shared" si="2"/>
        <v>1.2</v>
      </c>
    </row>
    <row r="11" spans="1:10" ht="12.75">
      <c r="A11" s="82">
        <v>6</v>
      </c>
      <c r="B11" s="90" t="s">
        <v>29</v>
      </c>
      <c r="C11" s="108"/>
      <c r="D11" s="98">
        <v>1273.1</v>
      </c>
      <c r="E11" s="98">
        <v>136.1</v>
      </c>
      <c r="F11" s="122">
        <f t="shared" si="0"/>
        <v>1137</v>
      </c>
      <c r="G11" s="86">
        <f t="shared" si="1"/>
        <v>0</v>
      </c>
      <c r="H11" s="87">
        <v>1</v>
      </c>
      <c r="I11" s="88">
        <v>1.2</v>
      </c>
      <c r="J11" s="88">
        <f t="shared" si="2"/>
        <v>1.2</v>
      </c>
    </row>
    <row r="12" spans="1:10" ht="12.75">
      <c r="A12" s="82">
        <v>7</v>
      </c>
      <c r="B12" s="90" t="s">
        <v>30</v>
      </c>
      <c r="C12" s="108"/>
      <c r="D12" s="98">
        <v>1753</v>
      </c>
      <c r="E12" s="98">
        <v>178.8</v>
      </c>
      <c r="F12" s="122">
        <f t="shared" si="0"/>
        <v>1574.2</v>
      </c>
      <c r="G12" s="86">
        <f t="shared" si="1"/>
        <v>0</v>
      </c>
      <c r="H12" s="87">
        <v>1</v>
      </c>
      <c r="I12" s="88">
        <v>1.2</v>
      </c>
      <c r="J12" s="88">
        <f t="shared" si="2"/>
        <v>1.2</v>
      </c>
    </row>
    <row r="13" spans="1:10" ht="12.75">
      <c r="A13" s="82">
        <v>8</v>
      </c>
      <c r="B13" s="90" t="s">
        <v>31</v>
      </c>
      <c r="C13" s="108"/>
      <c r="D13" s="98">
        <v>4855.8</v>
      </c>
      <c r="E13" s="98">
        <v>2019.3</v>
      </c>
      <c r="F13" s="122">
        <f t="shared" si="0"/>
        <v>2836.5</v>
      </c>
      <c r="G13" s="86">
        <f t="shared" si="1"/>
        <v>0</v>
      </c>
      <c r="H13" s="87">
        <v>1</v>
      </c>
      <c r="I13" s="88">
        <v>1.2</v>
      </c>
      <c r="J13" s="88">
        <f t="shared" si="2"/>
        <v>1.2</v>
      </c>
    </row>
    <row r="14" spans="1:10" ht="12.75">
      <c r="A14" s="82">
        <v>9</v>
      </c>
      <c r="B14" s="90" t="s">
        <v>32</v>
      </c>
      <c r="C14" s="108"/>
      <c r="D14" s="98">
        <v>1193</v>
      </c>
      <c r="E14" s="98">
        <v>137.3</v>
      </c>
      <c r="F14" s="122">
        <f t="shared" si="0"/>
        <v>1055.7</v>
      </c>
      <c r="G14" s="86">
        <f t="shared" si="1"/>
        <v>0</v>
      </c>
      <c r="H14" s="87">
        <v>1</v>
      </c>
      <c r="I14" s="88">
        <v>1.2</v>
      </c>
      <c r="J14" s="88">
        <f t="shared" si="2"/>
        <v>1.2</v>
      </c>
    </row>
    <row r="15" spans="1:10" ht="25.5">
      <c r="A15" s="82">
        <v>10</v>
      </c>
      <c r="B15" s="90" t="s">
        <v>33</v>
      </c>
      <c r="C15" s="108"/>
      <c r="D15" s="98">
        <v>5692.7</v>
      </c>
      <c r="E15" s="98">
        <v>3641.1</v>
      </c>
      <c r="F15" s="122">
        <f t="shared" si="0"/>
        <v>2051.6</v>
      </c>
      <c r="G15" s="86">
        <f t="shared" si="1"/>
        <v>0</v>
      </c>
      <c r="H15" s="87">
        <v>1</v>
      </c>
      <c r="I15" s="88">
        <v>1.2</v>
      </c>
      <c r="J15" s="88">
        <f t="shared" si="2"/>
        <v>1.2</v>
      </c>
    </row>
    <row r="16" spans="1:10" ht="12.75">
      <c r="A16" s="82">
        <v>11</v>
      </c>
      <c r="B16" s="90" t="s">
        <v>34</v>
      </c>
      <c r="C16" s="108"/>
      <c r="D16" s="98">
        <v>11468.6</v>
      </c>
      <c r="E16" s="98">
        <v>7563.7</v>
      </c>
      <c r="F16" s="122">
        <f t="shared" si="0"/>
        <v>3904.9000000000005</v>
      </c>
      <c r="G16" s="86">
        <f t="shared" si="1"/>
        <v>0</v>
      </c>
      <c r="H16" s="87">
        <v>1</v>
      </c>
      <c r="I16" s="88">
        <v>1.2</v>
      </c>
      <c r="J16" s="88">
        <f t="shared" si="2"/>
        <v>1.2</v>
      </c>
    </row>
    <row r="17" spans="1:10" ht="12.75">
      <c r="A17" s="82">
        <v>12</v>
      </c>
      <c r="B17" s="90" t="s">
        <v>35</v>
      </c>
      <c r="C17" s="84"/>
      <c r="D17" s="98">
        <v>3460</v>
      </c>
      <c r="E17" s="98">
        <v>1023.8</v>
      </c>
      <c r="F17" s="122">
        <f t="shared" si="0"/>
        <v>2436.2</v>
      </c>
      <c r="G17" s="86">
        <f t="shared" si="1"/>
        <v>0</v>
      </c>
      <c r="H17" s="87">
        <v>1</v>
      </c>
      <c r="I17" s="88">
        <v>1.2</v>
      </c>
      <c r="J17" s="88">
        <f t="shared" si="2"/>
        <v>1.2</v>
      </c>
    </row>
    <row r="18" spans="1:10" ht="12.75">
      <c r="A18" s="82">
        <v>13</v>
      </c>
      <c r="B18" s="22"/>
      <c r="C18" s="124"/>
      <c r="D18" s="98"/>
      <c r="E18" s="98"/>
      <c r="F18" s="122">
        <f t="shared" si="0"/>
        <v>0</v>
      </c>
      <c r="G18" s="86" t="e">
        <f aca="true" t="shared" si="3" ref="G18:G29">C18/F18</f>
        <v>#DIV/0!</v>
      </c>
      <c r="H18" s="87"/>
      <c r="I18" s="88">
        <v>1.2</v>
      </c>
      <c r="J18" s="88">
        <f aca="true" t="shared" si="4" ref="J18:J29">H18*I18</f>
        <v>0</v>
      </c>
    </row>
    <row r="19" spans="1:10" ht="12.75">
      <c r="A19" s="82">
        <v>14</v>
      </c>
      <c r="B19" s="22"/>
      <c r="C19" s="124"/>
      <c r="D19" s="98"/>
      <c r="E19" s="98"/>
      <c r="F19" s="122">
        <f t="shared" si="0"/>
        <v>0</v>
      </c>
      <c r="G19" s="86" t="e">
        <f t="shared" si="3"/>
        <v>#DIV/0!</v>
      </c>
      <c r="H19" s="87"/>
      <c r="I19" s="88">
        <v>1.2</v>
      </c>
      <c r="J19" s="88">
        <f t="shared" si="4"/>
        <v>0</v>
      </c>
    </row>
    <row r="20" spans="1:10" ht="12.75">
      <c r="A20" s="82">
        <v>15</v>
      </c>
      <c r="B20" s="22"/>
      <c r="C20" s="125"/>
      <c r="D20" s="98"/>
      <c r="E20" s="98"/>
      <c r="F20" s="122">
        <f t="shared" si="0"/>
        <v>0</v>
      </c>
      <c r="G20" s="86" t="e">
        <f t="shared" si="3"/>
        <v>#DIV/0!</v>
      </c>
      <c r="H20" s="87"/>
      <c r="I20" s="88">
        <v>1.2</v>
      </c>
      <c r="J20" s="88">
        <f t="shared" si="4"/>
        <v>0</v>
      </c>
    </row>
    <row r="21" spans="1:10" ht="12.75">
      <c r="A21" s="82">
        <v>16</v>
      </c>
      <c r="B21" s="22"/>
      <c r="C21" s="124"/>
      <c r="D21" s="98"/>
      <c r="E21" s="98"/>
      <c r="F21" s="122">
        <f t="shared" si="0"/>
        <v>0</v>
      </c>
      <c r="G21" s="86" t="e">
        <f t="shared" si="3"/>
        <v>#DIV/0!</v>
      </c>
      <c r="H21" s="87"/>
      <c r="I21" s="88">
        <v>1.2</v>
      </c>
      <c r="J21" s="88">
        <f t="shared" si="4"/>
        <v>0</v>
      </c>
    </row>
    <row r="22" spans="1:10" ht="12.75">
      <c r="A22" s="82">
        <v>17</v>
      </c>
      <c r="B22" s="22"/>
      <c r="C22" s="124"/>
      <c r="D22" s="98"/>
      <c r="E22" s="98"/>
      <c r="F22" s="122">
        <f t="shared" si="0"/>
        <v>0</v>
      </c>
      <c r="G22" s="86" t="e">
        <f t="shared" si="3"/>
        <v>#DIV/0!</v>
      </c>
      <c r="H22" s="87"/>
      <c r="I22" s="88">
        <v>1.2</v>
      </c>
      <c r="J22" s="88">
        <f t="shared" si="4"/>
        <v>0</v>
      </c>
    </row>
    <row r="23" spans="1:10" ht="12.75">
      <c r="A23" s="82">
        <v>18</v>
      </c>
      <c r="B23" s="22"/>
      <c r="C23" s="124"/>
      <c r="D23" s="98"/>
      <c r="E23" s="98"/>
      <c r="F23" s="122">
        <f t="shared" si="0"/>
        <v>0</v>
      </c>
      <c r="G23" s="86" t="e">
        <f t="shared" si="3"/>
        <v>#DIV/0!</v>
      </c>
      <c r="H23" s="87"/>
      <c r="I23" s="88">
        <v>1.2</v>
      </c>
      <c r="J23" s="88">
        <f t="shared" si="4"/>
        <v>0</v>
      </c>
    </row>
    <row r="24" spans="1:10" ht="12.75">
      <c r="A24" s="82">
        <v>19</v>
      </c>
      <c r="B24" s="22"/>
      <c r="C24" s="124"/>
      <c r="D24" s="98"/>
      <c r="E24" s="98"/>
      <c r="F24" s="122">
        <f t="shared" si="0"/>
        <v>0</v>
      </c>
      <c r="G24" s="86" t="e">
        <f t="shared" si="3"/>
        <v>#DIV/0!</v>
      </c>
      <c r="H24" s="87"/>
      <c r="I24" s="88">
        <v>1.2</v>
      </c>
      <c r="J24" s="88">
        <f t="shared" si="4"/>
        <v>0</v>
      </c>
    </row>
    <row r="25" spans="1:10" ht="12.75">
      <c r="A25" s="82">
        <v>20</v>
      </c>
      <c r="B25" s="22"/>
      <c r="C25" s="124"/>
      <c r="D25" s="98"/>
      <c r="E25" s="98"/>
      <c r="F25" s="122">
        <f t="shared" si="0"/>
        <v>0</v>
      </c>
      <c r="G25" s="86" t="e">
        <f t="shared" si="3"/>
        <v>#DIV/0!</v>
      </c>
      <c r="H25" s="87"/>
      <c r="I25" s="88">
        <v>1.2</v>
      </c>
      <c r="J25" s="88">
        <f t="shared" si="4"/>
        <v>0</v>
      </c>
    </row>
    <row r="26" spans="1:10" ht="12.75">
      <c r="A26" s="82">
        <v>21</v>
      </c>
      <c r="B26" s="22"/>
      <c r="C26" s="124"/>
      <c r="D26" s="98"/>
      <c r="E26" s="98"/>
      <c r="F26" s="122">
        <f t="shared" si="0"/>
        <v>0</v>
      </c>
      <c r="G26" s="86" t="e">
        <f t="shared" si="3"/>
        <v>#DIV/0!</v>
      </c>
      <c r="H26" s="87"/>
      <c r="I26" s="88">
        <v>1.2</v>
      </c>
      <c r="J26" s="88">
        <f t="shared" si="4"/>
        <v>0</v>
      </c>
    </row>
    <row r="27" spans="1:10" ht="12.75">
      <c r="A27" s="82">
        <v>22</v>
      </c>
      <c r="B27" s="22"/>
      <c r="C27" s="124"/>
      <c r="D27" s="98"/>
      <c r="E27" s="98"/>
      <c r="F27" s="122">
        <f t="shared" si="0"/>
        <v>0</v>
      </c>
      <c r="G27" s="86" t="e">
        <f t="shared" si="3"/>
        <v>#DIV/0!</v>
      </c>
      <c r="H27" s="87"/>
      <c r="I27" s="88">
        <v>1.2</v>
      </c>
      <c r="J27" s="88">
        <f t="shared" si="4"/>
        <v>0</v>
      </c>
    </row>
    <row r="28" spans="1:10" ht="12.75">
      <c r="A28" s="82">
        <v>23</v>
      </c>
      <c r="B28" s="22"/>
      <c r="C28" s="125"/>
      <c r="D28" s="98"/>
      <c r="E28" s="98"/>
      <c r="F28" s="122">
        <f t="shared" si="0"/>
        <v>0</v>
      </c>
      <c r="G28" s="86" t="e">
        <f t="shared" si="3"/>
        <v>#DIV/0!</v>
      </c>
      <c r="H28" s="87"/>
      <c r="I28" s="88">
        <v>1.2</v>
      </c>
      <c r="J28" s="88">
        <f t="shared" si="4"/>
        <v>0</v>
      </c>
    </row>
    <row r="29" spans="1:10" ht="12.75">
      <c r="A29" s="82">
        <v>24</v>
      </c>
      <c r="B29" s="22"/>
      <c r="C29" s="126"/>
      <c r="D29" s="98"/>
      <c r="E29" s="98"/>
      <c r="F29" s="122">
        <f t="shared" si="0"/>
        <v>0</v>
      </c>
      <c r="G29" s="86" t="e">
        <f t="shared" si="3"/>
        <v>#DIV/0!</v>
      </c>
      <c r="H29" s="87"/>
      <c r="I29" s="88">
        <v>1.2</v>
      </c>
      <c r="J29" s="88">
        <f t="shared" si="4"/>
        <v>0</v>
      </c>
    </row>
    <row r="30" spans="1:10" ht="12.75">
      <c r="A30" s="174" t="s">
        <v>108</v>
      </c>
      <c r="B30" s="174"/>
      <c r="C30" s="84">
        <f>SUM(C6:C29)</f>
        <v>0</v>
      </c>
      <c r="D30" s="85">
        <f>SUM(D6:D29)</f>
        <v>51614.09999999999</v>
      </c>
      <c r="E30" s="85">
        <f>SUM(E6:E29)</f>
        <v>23861.6</v>
      </c>
      <c r="F30" s="85">
        <f>SUM(F6:F29)</f>
        <v>27752.500000000004</v>
      </c>
      <c r="G30" s="86" t="s">
        <v>41</v>
      </c>
      <c r="H30" s="87" t="s">
        <v>41</v>
      </c>
      <c r="I30" s="88">
        <v>1.2</v>
      </c>
      <c r="J30" s="88" t="s">
        <v>41</v>
      </c>
    </row>
    <row r="31" spans="1:10" ht="11.25">
      <c r="A31" s="65"/>
      <c r="B31" s="15"/>
      <c r="H31" s="64"/>
      <c r="I31" s="67"/>
      <c r="J31" s="67"/>
    </row>
    <row r="32" spans="1:10" ht="11.25">
      <c r="A32" s="65"/>
      <c r="B32" s="15"/>
      <c r="H32" s="64"/>
      <c r="I32" s="67"/>
      <c r="J32" s="67"/>
    </row>
    <row r="33" spans="1:10" ht="11.25">
      <c r="A33" s="65"/>
      <c r="B33" s="15"/>
      <c r="H33" s="64"/>
      <c r="I33" s="67"/>
      <c r="J33" s="67"/>
    </row>
    <row r="34" spans="1:10" ht="11.25">
      <c r="A34" s="65"/>
      <c r="B34" s="15"/>
      <c r="H34" s="64"/>
      <c r="I34" s="67"/>
      <c r="J34" s="67"/>
    </row>
    <row r="35" spans="1:10" ht="11.25">
      <c r="A35" s="65"/>
      <c r="B35" s="15"/>
      <c r="H35" s="64"/>
      <c r="I35" s="67"/>
      <c r="J35" s="67"/>
    </row>
    <row r="36" spans="1:10" ht="11.25">
      <c r="A36" s="65"/>
      <c r="B36" s="15"/>
      <c r="H36" s="64"/>
      <c r="I36" s="67"/>
      <c r="J36" s="67"/>
    </row>
    <row r="37" spans="1:10" ht="11.25">
      <c r="A37" s="64"/>
      <c r="B37" s="67"/>
      <c r="H37" s="64"/>
      <c r="I37" s="67"/>
      <c r="J37" s="67"/>
    </row>
    <row r="38" spans="1:10" ht="11.25">
      <c r="A38" s="64"/>
      <c r="B38" s="67"/>
      <c r="H38" s="64"/>
      <c r="I38" s="67"/>
      <c r="J38" s="67"/>
    </row>
    <row r="39" spans="1:10" ht="11.25">
      <c r="A39" s="64"/>
      <c r="B39" s="67"/>
      <c r="H39" s="64"/>
      <c r="I39" s="67"/>
      <c r="J39" s="67"/>
    </row>
    <row r="40" spans="1:10" ht="11.25">
      <c r="A40" s="64"/>
      <c r="B40" s="67"/>
      <c r="H40" s="64"/>
      <c r="I40" s="67"/>
      <c r="J40" s="67"/>
    </row>
    <row r="41" spans="1:10" ht="11.25">
      <c r="A41" s="64"/>
      <c r="B41" s="67"/>
      <c r="H41" s="64"/>
      <c r="I41" s="67"/>
      <c r="J41" s="67"/>
    </row>
    <row r="42" spans="8:10" ht="11.25">
      <c r="H42" s="64"/>
      <c r="I42" s="67"/>
      <c r="J42" s="67"/>
    </row>
  </sheetData>
  <sheetProtection/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2" sqref="D22"/>
    </sheetView>
  </sheetViews>
  <sheetFormatPr defaultColWidth="9.00390625" defaultRowHeight="12.75"/>
  <cols>
    <col min="1" max="1" width="3.375" style="60" customWidth="1"/>
    <col min="2" max="2" width="40.125" style="11" customWidth="1"/>
    <col min="3" max="3" width="33.375" style="44" customWidth="1"/>
    <col min="4" max="4" width="28.75390625" style="56" customWidth="1"/>
    <col min="5" max="5" width="11.875" style="59" customWidth="1"/>
    <col min="6" max="6" width="13.625" style="60" customWidth="1"/>
    <col min="7" max="7" width="11.125" style="11" customWidth="1"/>
    <col min="8" max="8" width="10.625" style="11" customWidth="1"/>
    <col min="9" max="16384" width="9.125" style="56" customWidth="1"/>
  </cols>
  <sheetData>
    <row r="1" spans="1:11" ht="43.5" customHeight="1">
      <c r="A1" s="170" t="s">
        <v>173</v>
      </c>
      <c r="B1" s="170"/>
      <c r="C1" s="170"/>
      <c r="D1" s="170"/>
      <c r="E1" s="170"/>
      <c r="F1" s="170"/>
      <c r="G1" s="170"/>
      <c r="H1" s="170"/>
      <c r="I1" s="72"/>
      <c r="J1" s="72"/>
      <c r="K1" s="72"/>
    </row>
    <row r="2" spans="1:2" ht="11.25">
      <c r="A2" s="57"/>
      <c r="B2" s="58"/>
    </row>
    <row r="3" spans="1:8" ht="72" customHeight="1">
      <c r="A3" s="176" t="s">
        <v>36</v>
      </c>
      <c r="B3" s="177" t="s">
        <v>129</v>
      </c>
      <c r="C3" s="50" t="s">
        <v>174</v>
      </c>
      <c r="D3" s="45" t="s">
        <v>175</v>
      </c>
      <c r="E3" s="50" t="s">
        <v>57</v>
      </c>
      <c r="F3" s="168" t="s">
        <v>109</v>
      </c>
      <c r="G3" s="168" t="s">
        <v>38</v>
      </c>
      <c r="H3" s="21" t="s">
        <v>39</v>
      </c>
    </row>
    <row r="4" spans="1:8" ht="38.25" customHeight="1">
      <c r="A4" s="179"/>
      <c r="B4" s="177"/>
      <c r="C4" s="69" t="s">
        <v>111</v>
      </c>
      <c r="D4" s="69" t="s">
        <v>148</v>
      </c>
      <c r="E4" s="73" t="s">
        <v>107</v>
      </c>
      <c r="F4" s="169"/>
      <c r="G4" s="169"/>
      <c r="H4" s="74" t="s">
        <v>82</v>
      </c>
    </row>
    <row r="5" spans="1:8" ht="13.5" customHeight="1">
      <c r="A5" s="28">
        <v>1</v>
      </c>
      <c r="B5" s="24">
        <v>2</v>
      </c>
      <c r="C5" s="8">
        <v>3</v>
      </c>
      <c r="D5" s="8">
        <v>4</v>
      </c>
      <c r="E5" s="63">
        <v>5</v>
      </c>
      <c r="F5" s="8">
        <v>6</v>
      </c>
      <c r="G5" s="8">
        <v>7</v>
      </c>
      <c r="H5" s="62">
        <v>8</v>
      </c>
    </row>
    <row r="6" spans="1:8" ht="12.75" customHeight="1">
      <c r="A6" s="127">
        <v>1</v>
      </c>
      <c r="B6" s="90" t="s">
        <v>24</v>
      </c>
      <c r="C6" s="128"/>
      <c r="D6" s="108">
        <v>966.1</v>
      </c>
      <c r="E6" s="86">
        <f aca="true" t="shared" si="0" ref="E6:E17">C6/D6</f>
        <v>0</v>
      </c>
      <c r="F6" s="87">
        <v>1</v>
      </c>
      <c r="G6" s="88">
        <v>1.2</v>
      </c>
      <c r="H6" s="88">
        <f aca="true" t="shared" si="1" ref="H6:H17">F6*G6</f>
        <v>1.2</v>
      </c>
    </row>
    <row r="7" spans="1:8" ht="13.5" customHeight="1">
      <c r="A7" s="127">
        <v>2</v>
      </c>
      <c r="B7" s="90" t="s">
        <v>25</v>
      </c>
      <c r="C7" s="129"/>
      <c r="D7" s="108">
        <v>810.1</v>
      </c>
      <c r="E7" s="86">
        <f t="shared" si="0"/>
        <v>0</v>
      </c>
      <c r="F7" s="87">
        <v>1</v>
      </c>
      <c r="G7" s="88">
        <v>1.2</v>
      </c>
      <c r="H7" s="88">
        <f t="shared" si="1"/>
        <v>1.2</v>
      </c>
    </row>
    <row r="8" spans="1:8" ht="13.5" customHeight="1">
      <c r="A8" s="127">
        <v>3</v>
      </c>
      <c r="B8" s="90" t="s">
        <v>26</v>
      </c>
      <c r="C8" s="130"/>
      <c r="D8" s="84">
        <v>1535.4</v>
      </c>
      <c r="E8" s="86">
        <f t="shared" si="0"/>
        <v>0</v>
      </c>
      <c r="F8" s="87">
        <v>1</v>
      </c>
      <c r="G8" s="88">
        <v>1.2</v>
      </c>
      <c r="H8" s="88">
        <f t="shared" si="1"/>
        <v>1.2</v>
      </c>
    </row>
    <row r="9" spans="1:8" ht="15" customHeight="1">
      <c r="A9" s="127">
        <v>4</v>
      </c>
      <c r="B9" s="90" t="s">
        <v>27</v>
      </c>
      <c r="C9" s="131"/>
      <c r="D9" s="108">
        <v>698.3</v>
      </c>
      <c r="E9" s="86">
        <f t="shared" si="0"/>
        <v>0</v>
      </c>
      <c r="F9" s="87">
        <v>1</v>
      </c>
      <c r="G9" s="88">
        <v>1.2</v>
      </c>
      <c r="H9" s="88">
        <f t="shared" si="1"/>
        <v>1.2</v>
      </c>
    </row>
    <row r="10" spans="1:8" ht="21" customHeight="1">
      <c r="A10" s="127">
        <v>5</v>
      </c>
      <c r="B10" s="90" t="s">
        <v>28</v>
      </c>
      <c r="C10" s="132"/>
      <c r="D10" s="108">
        <v>693.9</v>
      </c>
      <c r="E10" s="86">
        <f t="shared" si="0"/>
        <v>0</v>
      </c>
      <c r="F10" s="87">
        <v>1</v>
      </c>
      <c r="G10" s="88">
        <v>1.2</v>
      </c>
      <c r="H10" s="88">
        <f t="shared" si="1"/>
        <v>1.2</v>
      </c>
    </row>
    <row r="11" spans="1:8" ht="13.5" customHeight="1">
      <c r="A11" s="127">
        <v>6</v>
      </c>
      <c r="B11" s="90" t="s">
        <v>29</v>
      </c>
      <c r="C11" s="131"/>
      <c r="D11" s="108">
        <v>664.3</v>
      </c>
      <c r="E11" s="86">
        <f t="shared" si="0"/>
        <v>0</v>
      </c>
      <c r="F11" s="87">
        <v>1</v>
      </c>
      <c r="G11" s="88">
        <v>1.2</v>
      </c>
      <c r="H11" s="88">
        <f t="shared" si="1"/>
        <v>1.2</v>
      </c>
    </row>
    <row r="12" spans="1:8" ht="15.75" customHeight="1">
      <c r="A12" s="127">
        <v>7</v>
      </c>
      <c r="B12" s="90" t="s">
        <v>30</v>
      </c>
      <c r="C12" s="131"/>
      <c r="D12" s="108">
        <v>834.4</v>
      </c>
      <c r="E12" s="86">
        <f t="shared" si="0"/>
        <v>0</v>
      </c>
      <c r="F12" s="87">
        <v>1</v>
      </c>
      <c r="G12" s="88">
        <v>1.2</v>
      </c>
      <c r="H12" s="88">
        <f t="shared" si="1"/>
        <v>1.2</v>
      </c>
    </row>
    <row r="13" spans="1:8" ht="14.25" customHeight="1">
      <c r="A13" s="127">
        <v>8</v>
      </c>
      <c r="B13" s="90" t="s">
        <v>31</v>
      </c>
      <c r="C13" s="131"/>
      <c r="D13" s="108">
        <v>1470.2</v>
      </c>
      <c r="E13" s="86">
        <f t="shared" si="0"/>
        <v>0</v>
      </c>
      <c r="F13" s="87">
        <v>1</v>
      </c>
      <c r="G13" s="88">
        <v>1.2</v>
      </c>
      <c r="H13" s="88">
        <f t="shared" si="1"/>
        <v>1.2</v>
      </c>
    </row>
    <row r="14" spans="1:8" ht="15" customHeight="1">
      <c r="A14" s="127">
        <v>9</v>
      </c>
      <c r="B14" s="90" t="s">
        <v>32</v>
      </c>
      <c r="C14" s="131"/>
      <c r="D14" s="108">
        <v>678.8</v>
      </c>
      <c r="E14" s="86">
        <f t="shared" si="0"/>
        <v>0</v>
      </c>
      <c r="F14" s="87">
        <v>1</v>
      </c>
      <c r="G14" s="88">
        <v>1.2</v>
      </c>
      <c r="H14" s="88">
        <f t="shared" si="1"/>
        <v>1.2</v>
      </c>
    </row>
    <row r="15" spans="1:8" ht="17.25" customHeight="1">
      <c r="A15" s="127">
        <v>10</v>
      </c>
      <c r="B15" s="90" t="s">
        <v>33</v>
      </c>
      <c r="C15" s="131"/>
      <c r="D15" s="108">
        <v>1190.9</v>
      </c>
      <c r="E15" s="86">
        <f t="shared" si="0"/>
        <v>0</v>
      </c>
      <c r="F15" s="87">
        <v>1</v>
      </c>
      <c r="G15" s="88">
        <v>1.2</v>
      </c>
      <c r="H15" s="88">
        <f t="shared" si="1"/>
        <v>1.2</v>
      </c>
    </row>
    <row r="16" spans="1:8" ht="15" customHeight="1">
      <c r="A16" s="127">
        <v>11</v>
      </c>
      <c r="B16" s="90" t="s">
        <v>34</v>
      </c>
      <c r="C16" s="131"/>
      <c r="D16" s="108">
        <v>1450.1</v>
      </c>
      <c r="E16" s="86">
        <f t="shared" si="0"/>
        <v>0</v>
      </c>
      <c r="F16" s="87">
        <v>1</v>
      </c>
      <c r="G16" s="88">
        <v>1.2</v>
      </c>
      <c r="H16" s="88">
        <f t="shared" si="1"/>
        <v>1.2</v>
      </c>
    </row>
    <row r="17" spans="1:8" ht="15" customHeight="1">
      <c r="A17" s="127">
        <v>12</v>
      </c>
      <c r="B17" s="90" t="s">
        <v>35</v>
      </c>
      <c r="C17" s="130"/>
      <c r="D17" s="84">
        <v>1221.1</v>
      </c>
      <c r="E17" s="86">
        <f t="shared" si="0"/>
        <v>0</v>
      </c>
      <c r="F17" s="87">
        <v>1</v>
      </c>
      <c r="G17" s="88">
        <v>1.2</v>
      </c>
      <c r="H17" s="88">
        <f t="shared" si="1"/>
        <v>1.2</v>
      </c>
    </row>
    <row r="18" spans="1:8" ht="12.75">
      <c r="A18" s="127">
        <v>13</v>
      </c>
      <c r="B18" s="91"/>
      <c r="C18" s="131"/>
      <c r="D18" s="108"/>
      <c r="E18" s="86" t="e">
        <f aca="true" t="shared" si="2" ref="E18:E29">C18/D18</f>
        <v>#DIV/0!</v>
      </c>
      <c r="F18" s="87"/>
      <c r="G18" s="88">
        <v>1.2</v>
      </c>
      <c r="H18" s="88">
        <f aca="true" t="shared" si="3" ref="H18:H29">F18*G18</f>
        <v>0</v>
      </c>
    </row>
    <row r="19" spans="1:8" ht="12.75">
      <c r="A19" s="127">
        <v>14</v>
      </c>
      <c r="B19" s="91"/>
      <c r="C19" s="131"/>
      <c r="D19" s="108"/>
      <c r="E19" s="86" t="e">
        <f t="shared" si="2"/>
        <v>#DIV/0!</v>
      </c>
      <c r="F19" s="87"/>
      <c r="G19" s="88">
        <v>1.2</v>
      </c>
      <c r="H19" s="88">
        <f t="shared" si="3"/>
        <v>0</v>
      </c>
    </row>
    <row r="20" spans="1:8" ht="12.75">
      <c r="A20" s="127">
        <v>15</v>
      </c>
      <c r="B20" s="91"/>
      <c r="C20" s="89"/>
      <c r="D20" s="84"/>
      <c r="E20" s="86" t="e">
        <f t="shared" si="2"/>
        <v>#DIV/0!</v>
      </c>
      <c r="F20" s="87"/>
      <c r="G20" s="88">
        <v>1.2</v>
      </c>
      <c r="H20" s="88">
        <f t="shared" si="3"/>
        <v>0</v>
      </c>
    </row>
    <row r="21" spans="1:8" ht="12.75">
      <c r="A21" s="127">
        <v>16</v>
      </c>
      <c r="B21" s="91"/>
      <c r="C21" s="131"/>
      <c r="D21" s="108"/>
      <c r="E21" s="86" t="e">
        <f t="shared" si="2"/>
        <v>#DIV/0!</v>
      </c>
      <c r="F21" s="87"/>
      <c r="G21" s="88">
        <v>1.2</v>
      </c>
      <c r="H21" s="88">
        <f t="shared" si="3"/>
        <v>0</v>
      </c>
    </row>
    <row r="22" spans="1:8" ht="12.75">
      <c r="A22" s="127">
        <v>17</v>
      </c>
      <c r="B22" s="91"/>
      <c r="C22" s="129"/>
      <c r="D22" s="108"/>
      <c r="E22" s="86" t="e">
        <f t="shared" si="2"/>
        <v>#DIV/0!</v>
      </c>
      <c r="F22" s="87"/>
      <c r="G22" s="88">
        <v>1.2</v>
      </c>
      <c r="H22" s="88">
        <f t="shared" si="3"/>
        <v>0</v>
      </c>
    </row>
    <row r="23" spans="1:8" ht="12.75">
      <c r="A23" s="127">
        <v>18</v>
      </c>
      <c r="B23" s="91"/>
      <c r="C23" s="131"/>
      <c r="D23" s="108"/>
      <c r="E23" s="86" t="e">
        <f t="shared" si="2"/>
        <v>#DIV/0!</v>
      </c>
      <c r="F23" s="87"/>
      <c r="G23" s="88">
        <v>1.2</v>
      </c>
      <c r="H23" s="88">
        <f t="shared" si="3"/>
        <v>0</v>
      </c>
    </row>
    <row r="24" spans="1:8" ht="15" customHeight="1">
      <c r="A24" s="127">
        <v>19</v>
      </c>
      <c r="B24" s="91"/>
      <c r="C24" s="131"/>
      <c r="D24" s="108"/>
      <c r="E24" s="86" t="e">
        <f t="shared" si="2"/>
        <v>#DIV/0!</v>
      </c>
      <c r="F24" s="87"/>
      <c r="G24" s="88">
        <v>1.2</v>
      </c>
      <c r="H24" s="88">
        <f t="shared" si="3"/>
        <v>0</v>
      </c>
    </row>
    <row r="25" spans="1:8" ht="12.75" customHeight="1">
      <c r="A25" s="127">
        <v>20</v>
      </c>
      <c r="B25" s="91"/>
      <c r="C25" s="131"/>
      <c r="D25" s="108"/>
      <c r="E25" s="86" t="e">
        <f t="shared" si="2"/>
        <v>#DIV/0!</v>
      </c>
      <c r="F25" s="87"/>
      <c r="G25" s="88">
        <v>1.2</v>
      </c>
      <c r="H25" s="88">
        <f t="shared" si="3"/>
        <v>0</v>
      </c>
    </row>
    <row r="26" spans="1:8" ht="15" customHeight="1">
      <c r="A26" s="127">
        <v>21</v>
      </c>
      <c r="B26" s="91"/>
      <c r="C26" s="131"/>
      <c r="D26" s="108"/>
      <c r="E26" s="86" t="e">
        <f t="shared" si="2"/>
        <v>#DIV/0!</v>
      </c>
      <c r="F26" s="87"/>
      <c r="G26" s="88">
        <v>1.2</v>
      </c>
      <c r="H26" s="88">
        <f t="shared" si="3"/>
        <v>0</v>
      </c>
    </row>
    <row r="27" spans="1:8" ht="12.75" customHeight="1">
      <c r="A27" s="127">
        <v>22</v>
      </c>
      <c r="B27" s="91"/>
      <c r="C27" s="131"/>
      <c r="D27" s="108"/>
      <c r="E27" s="86" t="e">
        <f t="shared" si="2"/>
        <v>#DIV/0!</v>
      </c>
      <c r="F27" s="87"/>
      <c r="G27" s="88">
        <v>1.2</v>
      </c>
      <c r="H27" s="88">
        <f t="shared" si="3"/>
        <v>0</v>
      </c>
    </row>
    <row r="28" spans="1:8" ht="12.75">
      <c r="A28" s="127">
        <v>23</v>
      </c>
      <c r="B28" s="91"/>
      <c r="C28" s="89"/>
      <c r="D28" s="84"/>
      <c r="E28" s="86" t="e">
        <f t="shared" si="2"/>
        <v>#DIV/0!</v>
      </c>
      <c r="F28" s="87"/>
      <c r="G28" s="88">
        <v>1.2</v>
      </c>
      <c r="H28" s="88">
        <f t="shared" si="3"/>
        <v>0</v>
      </c>
    </row>
    <row r="29" spans="1:8" ht="12.75">
      <c r="A29" s="127">
        <v>24</v>
      </c>
      <c r="B29" s="91"/>
      <c r="C29" s="89"/>
      <c r="D29" s="84"/>
      <c r="E29" s="86" t="e">
        <f t="shared" si="2"/>
        <v>#DIV/0!</v>
      </c>
      <c r="F29" s="87"/>
      <c r="G29" s="88">
        <v>1.2</v>
      </c>
      <c r="H29" s="88">
        <f t="shared" si="3"/>
        <v>0</v>
      </c>
    </row>
    <row r="30" spans="1:8" ht="12.75">
      <c r="A30" s="180" t="s">
        <v>108</v>
      </c>
      <c r="B30" s="180"/>
      <c r="C30" s="89">
        <f>SUM(C6:C29)</f>
        <v>0</v>
      </c>
      <c r="D30" s="91">
        <f>SUM(D6:D29)</f>
        <v>12213.6</v>
      </c>
      <c r="E30" s="86" t="s">
        <v>41</v>
      </c>
      <c r="F30" s="87" t="s">
        <v>41</v>
      </c>
      <c r="G30" s="88">
        <v>1.2</v>
      </c>
      <c r="H30" s="88" t="s">
        <v>41</v>
      </c>
    </row>
    <row r="31" spans="1:8" ht="11.25">
      <c r="A31" s="65"/>
      <c r="B31" s="15"/>
      <c r="F31" s="64"/>
      <c r="G31" s="67"/>
      <c r="H31" s="67"/>
    </row>
    <row r="32" spans="1:8" ht="11.25">
      <c r="A32" s="65"/>
      <c r="B32" s="15"/>
      <c r="F32" s="64"/>
      <c r="G32" s="67"/>
      <c r="H32" s="67"/>
    </row>
    <row r="33" spans="1:8" ht="11.25">
      <c r="A33" s="65"/>
      <c r="B33" s="15"/>
      <c r="F33" s="64"/>
      <c r="G33" s="67"/>
      <c r="H33" s="67"/>
    </row>
    <row r="34" spans="1:8" ht="11.25">
      <c r="A34" s="65"/>
      <c r="B34" s="15"/>
      <c r="F34" s="64"/>
      <c r="G34" s="67"/>
      <c r="H34" s="67"/>
    </row>
    <row r="35" spans="1:8" ht="11.25">
      <c r="A35" s="65"/>
      <c r="B35" s="15"/>
      <c r="F35" s="64"/>
      <c r="G35" s="67"/>
      <c r="H35" s="67"/>
    </row>
    <row r="36" spans="1:8" ht="11.25">
      <c r="A36" s="65"/>
      <c r="B36" s="15"/>
      <c r="F36" s="64"/>
      <c r="G36" s="67"/>
      <c r="H36" s="67"/>
    </row>
    <row r="37" spans="1:8" ht="11.25">
      <c r="A37" s="64"/>
      <c r="B37" s="67"/>
      <c r="F37" s="64"/>
      <c r="G37" s="67"/>
      <c r="H37" s="67"/>
    </row>
    <row r="38" spans="1:8" ht="11.25">
      <c r="A38" s="64"/>
      <c r="B38" s="67"/>
      <c r="F38" s="64"/>
      <c r="G38" s="67"/>
      <c r="H38" s="67"/>
    </row>
    <row r="39" spans="1:8" ht="11.25">
      <c r="A39" s="64"/>
      <c r="B39" s="67"/>
      <c r="F39" s="64"/>
      <c r="G39" s="67"/>
      <c r="H39" s="67"/>
    </row>
    <row r="40" spans="1:8" ht="11.25">
      <c r="A40" s="64"/>
      <c r="B40" s="67"/>
      <c r="F40" s="64"/>
      <c r="G40" s="67"/>
      <c r="H40" s="67"/>
    </row>
    <row r="41" spans="1:8" ht="11.25">
      <c r="A41" s="64"/>
      <c r="B41" s="67"/>
      <c r="F41" s="64"/>
      <c r="G41" s="67"/>
      <c r="H41" s="67"/>
    </row>
    <row r="42" spans="6:8" ht="11.25">
      <c r="F42" s="64"/>
      <c r="G42" s="67"/>
      <c r="H42" s="67"/>
    </row>
  </sheetData>
  <sheetProtection/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2" sqref="D32"/>
    </sheetView>
  </sheetViews>
  <sheetFormatPr defaultColWidth="9.00390625" defaultRowHeight="12.75"/>
  <cols>
    <col min="1" max="1" width="5.125" style="60" customWidth="1"/>
    <col min="2" max="2" width="36.125" style="11" customWidth="1"/>
    <col min="3" max="3" width="29.00390625" style="44" customWidth="1"/>
    <col min="4" max="4" width="26.625" style="56" customWidth="1"/>
    <col min="5" max="5" width="12.375" style="59" customWidth="1"/>
    <col min="6" max="6" width="12.625" style="60" customWidth="1"/>
    <col min="7" max="7" width="12.375" style="11" customWidth="1"/>
    <col min="8" max="8" width="11.00390625" style="11" customWidth="1"/>
    <col min="9" max="16384" width="9.125" style="56" customWidth="1"/>
  </cols>
  <sheetData>
    <row r="1" spans="1:11" ht="42" customHeight="1">
      <c r="A1" s="170" t="s">
        <v>180</v>
      </c>
      <c r="B1" s="170"/>
      <c r="C1" s="170"/>
      <c r="D1" s="170"/>
      <c r="E1" s="170"/>
      <c r="F1" s="170"/>
      <c r="G1" s="170"/>
      <c r="H1" s="170"/>
      <c r="I1" s="68"/>
      <c r="J1" s="68"/>
      <c r="K1" s="68"/>
    </row>
    <row r="2" spans="1:2" ht="11.25">
      <c r="A2" s="57"/>
      <c r="B2" s="58"/>
    </row>
    <row r="3" spans="1:8" ht="78.75" customHeight="1">
      <c r="A3" s="176" t="s">
        <v>103</v>
      </c>
      <c r="B3" s="177" t="s">
        <v>129</v>
      </c>
      <c r="C3" s="50" t="s">
        <v>181</v>
      </c>
      <c r="D3" s="50" t="s">
        <v>182</v>
      </c>
      <c r="E3" s="50" t="s">
        <v>57</v>
      </c>
      <c r="F3" s="168" t="s">
        <v>104</v>
      </c>
      <c r="G3" s="168" t="s">
        <v>38</v>
      </c>
      <c r="H3" s="21" t="s">
        <v>39</v>
      </c>
    </row>
    <row r="4" spans="1:8" ht="45" customHeight="1">
      <c r="A4" s="179"/>
      <c r="B4" s="177"/>
      <c r="C4" s="69" t="s">
        <v>105</v>
      </c>
      <c r="D4" s="69" t="s">
        <v>148</v>
      </c>
      <c r="E4" s="70" t="s">
        <v>107</v>
      </c>
      <c r="F4" s="169"/>
      <c r="G4" s="169"/>
      <c r="H4" s="70" t="s">
        <v>82</v>
      </c>
    </row>
    <row r="5" spans="1:8" ht="17.25" customHeight="1">
      <c r="A5" s="28">
        <v>1</v>
      </c>
      <c r="B5" s="24">
        <v>2</v>
      </c>
      <c r="C5" s="8">
        <v>3</v>
      </c>
      <c r="D5" s="51">
        <v>4</v>
      </c>
      <c r="E5" s="45">
        <v>5</v>
      </c>
      <c r="F5" s="8">
        <v>6</v>
      </c>
      <c r="G5" s="8">
        <v>7</v>
      </c>
      <c r="H5" s="62">
        <v>8</v>
      </c>
    </row>
    <row r="6" spans="1:8" ht="12.75">
      <c r="A6" s="127">
        <v>1</v>
      </c>
      <c r="B6" s="90" t="s">
        <v>24</v>
      </c>
      <c r="C6" s="108"/>
      <c r="D6" s="85">
        <v>798</v>
      </c>
      <c r="E6" s="86">
        <f aca="true" t="shared" si="0" ref="E6:E17">C6/D6</f>
        <v>0</v>
      </c>
      <c r="F6" s="87">
        <v>1</v>
      </c>
      <c r="G6" s="88">
        <v>1.1</v>
      </c>
      <c r="H6" s="88">
        <f aca="true" t="shared" si="1" ref="H6:H17">F6*G6</f>
        <v>1.1</v>
      </c>
    </row>
    <row r="7" spans="1:8" ht="12.75">
      <c r="A7" s="127">
        <v>2</v>
      </c>
      <c r="B7" s="90" t="s">
        <v>25</v>
      </c>
      <c r="C7" s="108"/>
      <c r="D7" s="85">
        <v>220.8</v>
      </c>
      <c r="E7" s="86">
        <f t="shared" si="0"/>
        <v>0</v>
      </c>
      <c r="F7" s="87">
        <v>1</v>
      </c>
      <c r="G7" s="88">
        <v>1.1</v>
      </c>
      <c r="H7" s="88">
        <f t="shared" si="1"/>
        <v>1.1</v>
      </c>
    </row>
    <row r="8" spans="1:8" ht="12.75">
      <c r="A8" s="127">
        <v>3</v>
      </c>
      <c r="B8" s="90" t="s">
        <v>26</v>
      </c>
      <c r="C8" s="84"/>
      <c r="D8" s="85">
        <v>692.6</v>
      </c>
      <c r="E8" s="86">
        <f t="shared" si="0"/>
        <v>0</v>
      </c>
      <c r="F8" s="87">
        <v>1</v>
      </c>
      <c r="G8" s="88">
        <v>1.1</v>
      </c>
      <c r="H8" s="88">
        <f t="shared" si="1"/>
        <v>1.1</v>
      </c>
    </row>
    <row r="9" spans="1:8" ht="12.75">
      <c r="A9" s="127">
        <v>4</v>
      </c>
      <c r="B9" s="90" t="s">
        <v>27</v>
      </c>
      <c r="C9" s="108"/>
      <c r="D9" s="85">
        <v>186</v>
      </c>
      <c r="E9" s="86">
        <f t="shared" si="0"/>
        <v>0</v>
      </c>
      <c r="F9" s="87">
        <v>1</v>
      </c>
      <c r="G9" s="88">
        <v>1.1</v>
      </c>
      <c r="H9" s="88">
        <f t="shared" si="1"/>
        <v>1.1</v>
      </c>
    </row>
    <row r="10" spans="1:8" ht="12.75">
      <c r="A10" s="127">
        <v>5</v>
      </c>
      <c r="B10" s="90" t="s">
        <v>28</v>
      </c>
      <c r="C10" s="108"/>
      <c r="D10" s="85">
        <v>354.6</v>
      </c>
      <c r="E10" s="86">
        <f t="shared" si="0"/>
        <v>0</v>
      </c>
      <c r="F10" s="87">
        <v>1</v>
      </c>
      <c r="G10" s="88">
        <v>1.1</v>
      </c>
      <c r="H10" s="88">
        <f t="shared" si="1"/>
        <v>1.1</v>
      </c>
    </row>
    <row r="11" spans="1:8" ht="12.75">
      <c r="A11" s="127">
        <v>6</v>
      </c>
      <c r="B11" s="90" t="s">
        <v>29</v>
      </c>
      <c r="C11" s="108"/>
      <c r="D11" s="85">
        <v>227.1</v>
      </c>
      <c r="E11" s="86">
        <f t="shared" si="0"/>
        <v>0</v>
      </c>
      <c r="F11" s="87">
        <v>1</v>
      </c>
      <c r="G11" s="88">
        <v>1.1</v>
      </c>
      <c r="H11" s="88">
        <f t="shared" si="1"/>
        <v>1.1</v>
      </c>
    </row>
    <row r="12" spans="1:8" ht="12.75">
      <c r="A12" s="127">
        <v>7</v>
      </c>
      <c r="B12" s="90" t="s">
        <v>30</v>
      </c>
      <c r="C12" s="108"/>
      <c r="D12" s="85">
        <v>374.1</v>
      </c>
      <c r="E12" s="86">
        <f t="shared" si="0"/>
        <v>0</v>
      </c>
      <c r="F12" s="87">
        <v>1</v>
      </c>
      <c r="G12" s="88">
        <v>1.1</v>
      </c>
      <c r="H12" s="88">
        <f t="shared" si="1"/>
        <v>1.1</v>
      </c>
    </row>
    <row r="13" spans="1:8" ht="12.75">
      <c r="A13" s="127">
        <v>8</v>
      </c>
      <c r="B13" s="90" t="s">
        <v>31</v>
      </c>
      <c r="C13" s="108"/>
      <c r="D13" s="85">
        <v>734.6</v>
      </c>
      <c r="E13" s="86">
        <f t="shared" si="0"/>
        <v>0</v>
      </c>
      <c r="F13" s="87">
        <v>1</v>
      </c>
      <c r="G13" s="88">
        <v>1.1</v>
      </c>
      <c r="H13" s="88">
        <f t="shared" si="1"/>
        <v>1.1</v>
      </c>
    </row>
    <row r="14" spans="1:8" ht="12.75">
      <c r="A14" s="127">
        <v>9</v>
      </c>
      <c r="B14" s="90" t="s">
        <v>32</v>
      </c>
      <c r="C14" s="108"/>
      <c r="D14" s="85">
        <v>147.7</v>
      </c>
      <c r="E14" s="86">
        <f t="shared" si="0"/>
        <v>0</v>
      </c>
      <c r="F14" s="87">
        <v>1</v>
      </c>
      <c r="G14" s="88">
        <v>1.1</v>
      </c>
      <c r="H14" s="88">
        <f t="shared" si="1"/>
        <v>1.1</v>
      </c>
    </row>
    <row r="15" spans="1:8" ht="25.5">
      <c r="A15" s="127">
        <v>10</v>
      </c>
      <c r="B15" s="90" t="s">
        <v>33</v>
      </c>
      <c r="C15" s="108"/>
      <c r="D15" s="85">
        <v>488.7</v>
      </c>
      <c r="E15" s="86">
        <f t="shared" si="0"/>
        <v>0</v>
      </c>
      <c r="F15" s="87">
        <v>1</v>
      </c>
      <c r="G15" s="88">
        <v>1.1</v>
      </c>
      <c r="H15" s="88">
        <f t="shared" si="1"/>
        <v>1.1</v>
      </c>
    </row>
    <row r="16" spans="1:8" ht="12.75">
      <c r="A16" s="127">
        <v>11</v>
      </c>
      <c r="B16" s="90" t="s">
        <v>34</v>
      </c>
      <c r="C16" s="108"/>
      <c r="D16" s="85">
        <v>562.9</v>
      </c>
      <c r="E16" s="86">
        <f t="shared" si="0"/>
        <v>0</v>
      </c>
      <c r="F16" s="87">
        <v>1</v>
      </c>
      <c r="G16" s="88">
        <v>1.1</v>
      </c>
      <c r="H16" s="88">
        <f t="shared" si="1"/>
        <v>1.1</v>
      </c>
    </row>
    <row r="17" spans="1:8" ht="12.75">
      <c r="A17" s="127">
        <v>12</v>
      </c>
      <c r="B17" s="90" t="s">
        <v>35</v>
      </c>
      <c r="C17" s="84"/>
      <c r="D17" s="85">
        <v>380.6</v>
      </c>
      <c r="E17" s="86">
        <f t="shared" si="0"/>
        <v>0</v>
      </c>
      <c r="F17" s="87">
        <v>1</v>
      </c>
      <c r="G17" s="88">
        <v>1.1</v>
      </c>
      <c r="H17" s="88">
        <f t="shared" si="1"/>
        <v>1.1</v>
      </c>
    </row>
    <row r="18" spans="1:8" ht="12.75">
      <c r="A18" s="127">
        <v>13</v>
      </c>
      <c r="B18" s="91"/>
      <c r="C18" s="108"/>
      <c r="D18" s="85"/>
      <c r="E18" s="86" t="e">
        <f aca="true" t="shared" si="2" ref="E18:E29">C18/D18</f>
        <v>#DIV/0!</v>
      </c>
      <c r="F18" s="87"/>
      <c r="G18" s="88">
        <v>1.1</v>
      </c>
      <c r="H18" s="88">
        <f aca="true" t="shared" si="3" ref="H18:H29">F18*G18</f>
        <v>0</v>
      </c>
    </row>
    <row r="19" spans="1:8" ht="12.75">
      <c r="A19" s="127">
        <v>14</v>
      </c>
      <c r="B19" s="91"/>
      <c r="C19" s="108"/>
      <c r="D19" s="85"/>
      <c r="E19" s="86" t="e">
        <f t="shared" si="2"/>
        <v>#DIV/0!</v>
      </c>
      <c r="F19" s="87"/>
      <c r="G19" s="88">
        <v>1.1</v>
      </c>
      <c r="H19" s="88">
        <f t="shared" si="3"/>
        <v>0</v>
      </c>
    </row>
    <row r="20" spans="1:8" ht="12.75">
      <c r="A20" s="127">
        <v>15</v>
      </c>
      <c r="B20" s="91"/>
      <c r="C20" s="84"/>
      <c r="D20" s="85"/>
      <c r="E20" s="86" t="e">
        <f t="shared" si="2"/>
        <v>#DIV/0!</v>
      </c>
      <c r="F20" s="87"/>
      <c r="G20" s="88">
        <v>1.1</v>
      </c>
      <c r="H20" s="88">
        <f t="shared" si="3"/>
        <v>0</v>
      </c>
    </row>
    <row r="21" spans="1:8" ht="12.75">
      <c r="A21" s="127">
        <v>16</v>
      </c>
      <c r="B21" s="91"/>
      <c r="C21" s="108"/>
      <c r="D21" s="85"/>
      <c r="E21" s="86" t="e">
        <f t="shared" si="2"/>
        <v>#DIV/0!</v>
      </c>
      <c r="F21" s="87"/>
      <c r="G21" s="88">
        <v>1.1</v>
      </c>
      <c r="H21" s="88">
        <f t="shared" si="3"/>
        <v>0</v>
      </c>
    </row>
    <row r="22" spans="1:8" ht="12.75">
      <c r="A22" s="127">
        <v>17</v>
      </c>
      <c r="B22" s="91"/>
      <c r="C22" s="108"/>
      <c r="D22" s="85"/>
      <c r="E22" s="86" t="e">
        <f t="shared" si="2"/>
        <v>#DIV/0!</v>
      </c>
      <c r="F22" s="87"/>
      <c r="G22" s="88">
        <v>1.1</v>
      </c>
      <c r="H22" s="88">
        <f t="shared" si="3"/>
        <v>0</v>
      </c>
    </row>
    <row r="23" spans="1:8" ht="15.75" customHeight="1">
      <c r="A23" s="127">
        <v>18</v>
      </c>
      <c r="B23" s="91"/>
      <c r="C23" s="108"/>
      <c r="D23" s="85"/>
      <c r="E23" s="86" t="e">
        <f t="shared" si="2"/>
        <v>#DIV/0!</v>
      </c>
      <c r="F23" s="87"/>
      <c r="G23" s="88">
        <v>1.1</v>
      </c>
      <c r="H23" s="88">
        <f t="shared" si="3"/>
        <v>0</v>
      </c>
    </row>
    <row r="24" spans="1:8" ht="14.25" customHeight="1">
      <c r="A24" s="127">
        <v>19</v>
      </c>
      <c r="B24" s="91"/>
      <c r="C24" s="108"/>
      <c r="D24" s="85"/>
      <c r="E24" s="86" t="e">
        <f t="shared" si="2"/>
        <v>#DIV/0!</v>
      </c>
      <c r="F24" s="87"/>
      <c r="G24" s="88">
        <v>1.1</v>
      </c>
      <c r="H24" s="88">
        <f t="shared" si="3"/>
        <v>0</v>
      </c>
    </row>
    <row r="25" spans="1:8" ht="12.75" hidden="1">
      <c r="A25" s="127">
        <v>20</v>
      </c>
      <c r="B25" s="91"/>
      <c r="C25" s="108"/>
      <c r="D25" s="85"/>
      <c r="E25" s="86" t="e">
        <f t="shared" si="2"/>
        <v>#DIV/0!</v>
      </c>
      <c r="F25" s="87"/>
      <c r="G25" s="88">
        <v>1.1</v>
      </c>
      <c r="H25" s="88">
        <f t="shared" si="3"/>
        <v>0</v>
      </c>
    </row>
    <row r="26" spans="1:8" ht="12.75" hidden="1">
      <c r="A26" s="127">
        <v>21</v>
      </c>
      <c r="B26" s="91"/>
      <c r="C26" s="108"/>
      <c r="D26" s="85"/>
      <c r="E26" s="86" t="e">
        <f t="shared" si="2"/>
        <v>#DIV/0!</v>
      </c>
      <c r="F26" s="87"/>
      <c r="G26" s="88">
        <v>1.1</v>
      </c>
      <c r="H26" s="88">
        <f t="shared" si="3"/>
        <v>0</v>
      </c>
    </row>
    <row r="27" spans="1:8" ht="12.75" hidden="1">
      <c r="A27" s="127">
        <v>22</v>
      </c>
      <c r="B27" s="91"/>
      <c r="C27" s="108"/>
      <c r="D27" s="85"/>
      <c r="E27" s="86" t="e">
        <f t="shared" si="2"/>
        <v>#DIV/0!</v>
      </c>
      <c r="F27" s="87"/>
      <c r="G27" s="88">
        <v>1.1</v>
      </c>
      <c r="H27" s="88">
        <f t="shared" si="3"/>
        <v>0</v>
      </c>
    </row>
    <row r="28" spans="1:8" ht="12.75" hidden="1">
      <c r="A28" s="127">
        <v>23</v>
      </c>
      <c r="B28" s="91"/>
      <c r="C28" s="84"/>
      <c r="D28" s="85"/>
      <c r="E28" s="86" t="e">
        <f t="shared" si="2"/>
        <v>#DIV/0!</v>
      </c>
      <c r="F28" s="87"/>
      <c r="G28" s="88">
        <v>1.1</v>
      </c>
      <c r="H28" s="88">
        <f t="shared" si="3"/>
        <v>0</v>
      </c>
    </row>
    <row r="29" spans="1:8" ht="15" customHeight="1">
      <c r="A29" s="127">
        <v>24</v>
      </c>
      <c r="B29" s="91"/>
      <c r="C29" s="84"/>
      <c r="D29" s="85"/>
      <c r="E29" s="86" t="e">
        <f t="shared" si="2"/>
        <v>#DIV/0!</v>
      </c>
      <c r="F29" s="87"/>
      <c r="G29" s="88">
        <v>1.1</v>
      </c>
      <c r="H29" s="88">
        <f t="shared" si="3"/>
        <v>0</v>
      </c>
    </row>
    <row r="30" spans="1:8" ht="23.25" customHeight="1">
      <c r="A30" s="180" t="s">
        <v>108</v>
      </c>
      <c r="B30" s="180"/>
      <c r="C30" s="84">
        <f>SUM(C6:C29)</f>
        <v>0</v>
      </c>
      <c r="D30" s="85">
        <f>SUM(D6:D29)</f>
        <v>5167.7</v>
      </c>
      <c r="E30" s="86" t="s">
        <v>41</v>
      </c>
      <c r="F30" s="87" t="s">
        <v>41</v>
      </c>
      <c r="G30" s="88">
        <v>1.1</v>
      </c>
      <c r="H30" s="88" t="s">
        <v>41</v>
      </c>
    </row>
    <row r="31" spans="1:8" ht="11.25">
      <c r="A31" s="65"/>
      <c r="B31" s="15"/>
      <c r="F31" s="64"/>
      <c r="G31" s="67"/>
      <c r="H31" s="67"/>
    </row>
    <row r="32" spans="1:8" ht="11.25">
      <c r="A32" s="65"/>
      <c r="B32" s="15"/>
      <c r="F32" s="64"/>
      <c r="G32" s="67"/>
      <c r="H32" s="67"/>
    </row>
    <row r="33" spans="1:8" ht="11.25">
      <c r="A33" s="65"/>
      <c r="B33" s="15"/>
      <c r="F33" s="64"/>
      <c r="G33" s="67"/>
      <c r="H33" s="67"/>
    </row>
    <row r="34" spans="1:8" ht="11.25">
      <c r="A34" s="65"/>
      <c r="B34" s="15"/>
      <c r="F34" s="64"/>
      <c r="G34" s="67"/>
      <c r="H34" s="67"/>
    </row>
    <row r="35" spans="1:8" ht="11.25">
      <c r="A35" s="65"/>
      <c r="B35" s="15"/>
      <c r="F35" s="64"/>
      <c r="G35" s="67"/>
      <c r="H35" s="67"/>
    </row>
    <row r="36" spans="1:8" ht="11.25">
      <c r="A36" s="65"/>
      <c r="B36" s="15"/>
      <c r="F36" s="64"/>
      <c r="G36" s="67"/>
      <c r="H36" s="67"/>
    </row>
    <row r="37" spans="1:8" ht="11.25">
      <c r="A37" s="64"/>
      <c r="B37" s="67"/>
      <c r="F37" s="64"/>
      <c r="G37" s="67"/>
      <c r="H37" s="67"/>
    </row>
    <row r="38" spans="1:8" ht="11.25">
      <c r="A38" s="64"/>
      <c r="B38" s="67"/>
      <c r="F38" s="64"/>
      <c r="G38" s="67"/>
      <c r="H38" s="67"/>
    </row>
    <row r="39" spans="1:8" ht="11.25">
      <c r="A39" s="64"/>
      <c r="B39" s="67"/>
      <c r="F39" s="64"/>
      <c r="G39" s="67"/>
      <c r="H39" s="67"/>
    </row>
    <row r="40" spans="1:8" ht="11.25">
      <c r="A40" s="64"/>
      <c r="B40" s="67"/>
      <c r="F40" s="64"/>
      <c r="G40" s="67"/>
      <c r="H40" s="67"/>
    </row>
    <row r="41" spans="1:8" ht="11.25">
      <c r="A41" s="64"/>
      <c r="B41" s="67"/>
      <c r="F41" s="64"/>
      <c r="G41" s="67"/>
      <c r="H41" s="67"/>
    </row>
    <row r="42" spans="6:8" ht="11.25">
      <c r="F42" s="64"/>
      <c r="G42" s="67"/>
      <c r="H42" s="67"/>
    </row>
  </sheetData>
  <sheetProtection/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pane xSplit="2" ySplit="4" topLeftCell="D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4" sqref="D14"/>
    </sheetView>
  </sheetViews>
  <sheetFormatPr defaultColWidth="9.00390625" defaultRowHeight="12.75"/>
  <cols>
    <col min="1" max="1" width="3.375" style="60" customWidth="1"/>
    <col min="2" max="2" width="36.375" style="11" customWidth="1"/>
    <col min="3" max="3" width="16.75390625" style="11" customWidth="1"/>
    <col min="4" max="4" width="18.00390625" style="11" customWidth="1"/>
    <col min="5" max="6" width="12.375" style="44" customWidth="1"/>
    <col min="7" max="7" width="15.125" style="44" customWidth="1"/>
    <col min="8" max="8" width="13.625" style="44" customWidth="1"/>
    <col min="9" max="9" width="18.375" style="56" customWidth="1"/>
    <col min="10" max="10" width="11.00390625" style="59" customWidth="1"/>
    <col min="11" max="11" width="10.125" style="60" customWidth="1"/>
    <col min="12" max="12" width="9.125" style="11" customWidth="1"/>
    <col min="13" max="13" width="8.00390625" style="11" customWidth="1"/>
    <col min="14" max="16384" width="9.125" style="56" customWidth="1"/>
  </cols>
  <sheetData>
    <row r="1" spans="1:16" ht="15.75" customHeight="1">
      <c r="A1" s="170" t="s">
        <v>183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55"/>
      <c r="O1" s="55"/>
      <c r="P1" s="55"/>
    </row>
    <row r="2" spans="1:4" ht="11.25">
      <c r="A2" s="57"/>
      <c r="B2" s="58"/>
      <c r="C2" s="58"/>
      <c r="D2" s="58"/>
    </row>
    <row r="3" spans="1:13" ht="169.5" customHeight="1">
      <c r="A3" s="176" t="s">
        <v>36</v>
      </c>
      <c r="B3" s="177" t="s">
        <v>129</v>
      </c>
      <c r="C3" s="34" t="s">
        <v>184</v>
      </c>
      <c r="D3" s="20" t="s">
        <v>185</v>
      </c>
      <c r="E3" s="20" t="s">
        <v>186</v>
      </c>
      <c r="F3" s="24" t="s">
        <v>332</v>
      </c>
      <c r="G3" s="24" t="s">
        <v>333</v>
      </c>
      <c r="H3" s="24" t="s">
        <v>334</v>
      </c>
      <c r="I3" s="50" t="s">
        <v>187</v>
      </c>
      <c r="J3" s="50" t="s">
        <v>57</v>
      </c>
      <c r="K3" s="168" t="s">
        <v>98</v>
      </c>
      <c r="L3" s="168" t="s">
        <v>38</v>
      </c>
      <c r="M3" s="21" t="s">
        <v>39</v>
      </c>
    </row>
    <row r="4" spans="1:13" ht="43.5" customHeight="1">
      <c r="A4" s="176"/>
      <c r="B4" s="177"/>
      <c r="C4" s="31" t="s">
        <v>55</v>
      </c>
      <c r="D4" s="8" t="s">
        <v>55</v>
      </c>
      <c r="E4" s="8" t="s">
        <v>99</v>
      </c>
      <c r="F4" s="8" t="s">
        <v>166</v>
      </c>
      <c r="G4" s="8" t="s">
        <v>166</v>
      </c>
      <c r="H4" s="8" t="s">
        <v>166</v>
      </c>
      <c r="I4" s="61" t="s">
        <v>100</v>
      </c>
      <c r="J4" s="50" t="s">
        <v>101</v>
      </c>
      <c r="K4" s="169"/>
      <c r="L4" s="169"/>
      <c r="M4" s="62" t="s">
        <v>102</v>
      </c>
    </row>
    <row r="5" spans="1:13" ht="14.25" customHeight="1">
      <c r="A5" s="28">
        <v>1</v>
      </c>
      <c r="B5" s="24">
        <v>2</v>
      </c>
      <c r="C5" s="24">
        <v>3</v>
      </c>
      <c r="D5" s="24">
        <v>4</v>
      </c>
      <c r="E5" s="8">
        <v>5</v>
      </c>
      <c r="F5" s="28">
        <v>6</v>
      </c>
      <c r="G5" s="28">
        <v>7</v>
      </c>
      <c r="H5" s="28">
        <v>8</v>
      </c>
      <c r="I5" s="63">
        <v>9</v>
      </c>
      <c r="J5" s="45">
        <v>10</v>
      </c>
      <c r="K5" s="8">
        <v>11</v>
      </c>
      <c r="L5" s="8">
        <v>12</v>
      </c>
      <c r="M5" s="62">
        <v>13</v>
      </c>
    </row>
    <row r="6" spans="1:13" ht="19.5" customHeight="1">
      <c r="A6" s="127">
        <v>1</v>
      </c>
      <c r="B6" s="90" t="s">
        <v>24</v>
      </c>
      <c r="C6" s="133"/>
      <c r="D6" s="96"/>
      <c r="E6" s="122">
        <f aca="true" t="shared" si="0" ref="E6:E29">C6-D6</f>
        <v>0</v>
      </c>
      <c r="F6" s="98">
        <v>10217.3</v>
      </c>
      <c r="G6" s="98">
        <v>1599.4</v>
      </c>
      <c r="H6" s="98">
        <v>3844.2</v>
      </c>
      <c r="I6" s="122">
        <f aca="true" t="shared" si="1" ref="I6:I17">F6-G6-H6</f>
        <v>4773.7</v>
      </c>
      <c r="J6" s="92">
        <f aca="true" t="shared" si="2" ref="J6:J17">E6/I6*100</f>
        <v>0</v>
      </c>
      <c r="K6" s="87">
        <v>1</v>
      </c>
      <c r="L6" s="88">
        <v>1</v>
      </c>
      <c r="M6" s="88">
        <f aca="true" t="shared" si="3" ref="M6:M17">K6*L6</f>
        <v>1</v>
      </c>
    </row>
    <row r="7" spans="1:13" ht="21" customHeight="1">
      <c r="A7" s="127">
        <v>2</v>
      </c>
      <c r="B7" s="90" t="s">
        <v>25</v>
      </c>
      <c r="C7" s="133"/>
      <c r="D7" s="98"/>
      <c r="E7" s="122">
        <f t="shared" si="0"/>
        <v>0</v>
      </c>
      <c r="F7" s="98">
        <v>2483.6</v>
      </c>
      <c r="G7" s="98">
        <v>789.2</v>
      </c>
      <c r="H7" s="98">
        <v>403.8</v>
      </c>
      <c r="I7" s="122">
        <f t="shared" si="1"/>
        <v>1290.6</v>
      </c>
      <c r="J7" s="92">
        <f t="shared" si="2"/>
        <v>0</v>
      </c>
      <c r="K7" s="87">
        <v>1</v>
      </c>
      <c r="L7" s="88">
        <v>1</v>
      </c>
      <c r="M7" s="88">
        <f t="shared" si="3"/>
        <v>1</v>
      </c>
    </row>
    <row r="8" spans="1:13" ht="17.25" customHeight="1">
      <c r="A8" s="127">
        <v>3</v>
      </c>
      <c r="B8" s="90" t="s">
        <v>26</v>
      </c>
      <c r="C8" s="133"/>
      <c r="D8" s="98"/>
      <c r="E8" s="122">
        <f t="shared" si="0"/>
        <v>0</v>
      </c>
      <c r="F8" s="98">
        <v>3516.7</v>
      </c>
      <c r="G8" s="98">
        <v>116.6</v>
      </c>
      <c r="H8" s="98">
        <v>556.1</v>
      </c>
      <c r="I8" s="122">
        <f t="shared" si="1"/>
        <v>2844</v>
      </c>
      <c r="J8" s="92">
        <f t="shared" si="2"/>
        <v>0</v>
      </c>
      <c r="K8" s="87">
        <v>1</v>
      </c>
      <c r="L8" s="88">
        <v>1</v>
      </c>
      <c r="M8" s="88">
        <f t="shared" si="3"/>
        <v>1</v>
      </c>
    </row>
    <row r="9" spans="1:13" ht="22.5" customHeight="1">
      <c r="A9" s="127">
        <v>4</v>
      </c>
      <c r="B9" s="90" t="s">
        <v>27</v>
      </c>
      <c r="C9" s="133"/>
      <c r="D9" s="98"/>
      <c r="E9" s="122">
        <f t="shared" si="0"/>
        <v>0</v>
      </c>
      <c r="F9" s="98">
        <v>2487.8</v>
      </c>
      <c r="G9" s="98">
        <v>789.2</v>
      </c>
      <c r="H9" s="98">
        <v>506.7</v>
      </c>
      <c r="I9" s="122">
        <f t="shared" si="1"/>
        <v>1191.9</v>
      </c>
      <c r="J9" s="92">
        <f t="shared" si="2"/>
        <v>0</v>
      </c>
      <c r="K9" s="87">
        <v>1</v>
      </c>
      <c r="L9" s="88">
        <v>1</v>
      </c>
      <c r="M9" s="88">
        <f t="shared" si="3"/>
        <v>1</v>
      </c>
    </row>
    <row r="10" spans="1:13" ht="12.75">
      <c r="A10" s="127">
        <v>5</v>
      </c>
      <c r="B10" s="90" t="s">
        <v>28</v>
      </c>
      <c r="C10" s="133"/>
      <c r="D10" s="98"/>
      <c r="E10" s="122">
        <f t="shared" si="0"/>
        <v>0</v>
      </c>
      <c r="F10" s="98">
        <v>1817.2</v>
      </c>
      <c r="G10" s="98">
        <v>46.4</v>
      </c>
      <c r="H10" s="98">
        <v>509.6</v>
      </c>
      <c r="I10" s="122">
        <f t="shared" si="1"/>
        <v>1261.1999999999998</v>
      </c>
      <c r="J10" s="92">
        <f t="shared" si="2"/>
        <v>0</v>
      </c>
      <c r="K10" s="87">
        <v>1</v>
      </c>
      <c r="L10" s="88">
        <v>1</v>
      </c>
      <c r="M10" s="88">
        <f t="shared" si="3"/>
        <v>1</v>
      </c>
    </row>
    <row r="11" spans="1:13" ht="12.75">
      <c r="A11" s="127">
        <v>6</v>
      </c>
      <c r="B11" s="90" t="s">
        <v>29</v>
      </c>
      <c r="C11" s="133"/>
      <c r="D11" s="98"/>
      <c r="E11" s="122">
        <f t="shared" si="0"/>
        <v>0</v>
      </c>
      <c r="F11" s="98">
        <v>1257.7</v>
      </c>
      <c r="G11" s="98">
        <v>46.7</v>
      </c>
      <c r="H11" s="98">
        <v>89.4</v>
      </c>
      <c r="I11" s="122">
        <f t="shared" si="1"/>
        <v>1121.6</v>
      </c>
      <c r="J11" s="92">
        <f t="shared" si="2"/>
        <v>0</v>
      </c>
      <c r="K11" s="87">
        <v>1</v>
      </c>
      <c r="L11" s="88">
        <v>1</v>
      </c>
      <c r="M11" s="88">
        <f t="shared" si="3"/>
        <v>1</v>
      </c>
    </row>
    <row r="12" spans="1:13" ht="12.75">
      <c r="A12" s="127">
        <v>7</v>
      </c>
      <c r="B12" s="90" t="s">
        <v>30</v>
      </c>
      <c r="C12" s="133"/>
      <c r="D12" s="98"/>
      <c r="E12" s="122">
        <f t="shared" si="0"/>
        <v>0</v>
      </c>
      <c r="F12" s="98">
        <v>1730.6</v>
      </c>
      <c r="G12" s="98">
        <v>46.7</v>
      </c>
      <c r="H12" s="98">
        <v>132.1</v>
      </c>
      <c r="I12" s="122">
        <f t="shared" si="1"/>
        <v>1551.8</v>
      </c>
      <c r="J12" s="92">
        <f t="shared" si="2"/>
        <v>0</v>
      </c>
      <c r="K12" s="87">
        <v>1</v>
      </c>
      <c r="L12" s="88">
        <v>1</v>
      </c>
      <c r="M12" s="88">
        <f t="shared" si="3"/>
        <v>1</v>
      </c>
    </row>
    <row r="13" spans="1:13" ht="12.75">
      <c r="A13" s="127">
        <v>8</v>
      </c>
      <c r="B13" s="90" t="s">
        <v>31</v>
      </c>
      <c r="C13" s="133"/>
      <c r="D13" s="98"/>
      <c r="E13" s="122">
        <f t="shared" si="0"/>
        <v>0</v>
      </c>
      <c r="F13" s="98">
        <v>4799.8</v>
      </c>
      <c r="G13" s="98">
        <v>859.1</v>
      </c>
      <c r="H13" s="98">
        <v>1160.2</v>
      </c>
      <c r="I13" s="122">
        <f t="shared" si="1"/>
        <v>2780.5</v>
      </c>
      <c r="J13" s="92">
        <f t="shared" si="2"/>
        <v>0</v>
      </c>
      <c r="K13" s="87">
        <v>1</v>
      </c>
      <c r="L13" s="88">
        <v>1</v>
      </c>
      <c r="M13" s="88">
        <f t="shared" si="3"/>
        <v>1</v>
      </c>
    </row>
    <row r="14" spans="1:13" ht="12.75">
      <c r="A14" s="127">
        <v>9</v>
      </c>
      <c r="B14" s="90" t="s">
        <v>32</v>
      </c>
      <c r="C14" s="133"/>
      <c r="D14" s="98"/>
      <c r="E14" s="122">
        <f t="shared" si="0"/>
        <v>0</v>
      </c>
      <c r="F14" s="98">
        <v>1248.6</v>
      </c>
      <c r="G14" s="98">
        <v>46.7</v>
      </c>
      <c r="H14" s="98">
        <v>90.7</v>
      </c>
      <c r="I14" s="122">
        <f t="shared" si="1"/>
        <v>1111.1999999999998</v>
      </c>
      <c r="J14" s="92">
        <f t="shared" si="2"/>
        <v>0</v>
      </c>
      <c r="K14" s="87">
        <v>1</v>
      </c>
      <c r="L14" s="88">
        <v>1</v>
      </c>
      <c r="M14" s="88">
        <f t="shared" si="3"/>
        <v>1</v>
      </c>
    </row>
    <row r="15" spans="1:13" ht="25.5">
      <c r="A15" s="127">
        <v>10</v>
      </c>
      <c r="B15" s="90" t="s">
        <v>33</v>
      </c>
      <c r="C15" s="133"/>
      <c r="D15" s="98"/>
      <c r="E15" s="122">
        <f t="shared" si="0"/>
        <v>0</v>
      </c>
      <c r="F15" s="98">
        <v>5826.2</v>
      </c>
      <c r="G15" s="98">
        <v>2816.3</v>
      </c>
      <c r="H15" s="98">
        <v>824.9</v>
      </c>
      <c r="I15" s="122">
        <f t="shared" si="1"/>
        <v>2184.9999999999995</v>
      </c>
      <c r="J15" s="92">
        <f t="shared" si="2"/>
        <v>0</v>
      </c>
      <c r="K15" s="87">
        <v>1</v>
      </c>
      <c r="L15" s="88">
        <v>1</v>
      </c>
      <c r="M15" s="88">
        <f t="shared" si="3"/>
        <v>1</v>
      </c>
    </row>
    <row r="16" spans="1:13" ht="12.75">
      <c r="A16" s="127">
        <v>11</v>
      </c>
      <c r="B16" s="90" t="s">
        <v>34</v>
      </c>
      <c r="C16" s="133"/>
      <c r="D16" s="98"/>
      <c r="E16" s="122">
        <f t="shared" si="0"/>
        <v>0</v>
      </c>
      <c r="F16" s="98">
        <v>7614.9</v>
      </c>
      <c r="G16" s="98">
        <v>116.6</v>
      </c>
      <c r="H16" s="98">
        <v>7447.2</v>
      </c>
      <c r="I16" s="122">
        <f t="shared" si="1"/>
        <v>51.099999999999454</v>
      </c>
      <c r="J16" s="92">
        <f t="shared" si="2"/>
        <v>0</v>
      </c>
      <c r="K16" s="87">
        <v>1</v>
      </c>
      <c r="L16" s="88">
        <v>1</v>
      </c>
      <c r="M16" s="88">
        <f t="shared" si="3"/>
        <v>1</v>
      </c>
    </row>
    <row r="17" spans="1:13" ht="12.75">
      <c r="A17" s="127">
        <v>12</v>
      </c>
      <c r="B17" s="90" t="s">
        <v>35</v>
      </c>
      <c r="C17" s="133"/>
      <c r="D17" s="96"/>
      <c r="E17" s="122">
        <f t="shared" si="0"/>
        <v>0</v>
      </c>
      <c r="F17" s="98">
        <v>3343.2</v>
      </c>
      <c r="G17" s="98">
        <v>116.6</v>
      </c>
      <c r="H17" s="98">
        <v>907.3</v>
      </c>
      <c r="I17" s="122">
        <f t="shared" si="1"/>
        <v>2319.3</v>
      </c>
      <c r="J17" s="92">
        <f t="shared" si="2"/>
        <v>0</v>
      </c>
      <c r="K17" s="87">
        <v>1</v>
      </c>
      <c r="L17" s="88">
        <v>1</v>
      </c>
      <c r="M17" s="88">
        <f t="shared" si="3"/>
        <v>1</v>
      </c>
    </row>
    <row r="18" spans="1:13" ht="12.75">
      <c r="A18" s="127">
        <v>13</v>
      </c>
      <c r="B18" s="91"/>
      <c r="C18" s="133"/>
      <c r="D18" s="96"/>
      <c r="E18" s="122">
        <f t="shared" si="0"/>
        <v>0</v>
      </c>
      <c r="F18" s="98"/>
      <c r="G18" s="98"/>
      <c r="H18" s="98"/>
      <c r="I18" s="122">
        <f aca="true" t="shared" si="4" ref="I18:I29">F18-G18-H18</f>
        <v>0</v>
      </c>
      <c r="J18" s="92" t="e">
        <f aca="true" t="shared" si="5" ref="J18:J29">E18/I18*100</f>
        <v>#DIV/0!</v>
      </c>
      <c r="K18" s="87"/>
      <c r="L18" s="88">
        <v>1</v>
      </c>
      <c r="M18" s="88">
        <f aca="true" t="shared" si="6" ref="M18:M29">K18*L18</f>
        <v>0</v>
      </c>
    </row>
    <row r="19" spans="1:13" ht="12.75">
      <c r="A19" s="127">
        <v>14</v>
      </c>
      <c r="B19" s="91"/>
      <c r="C19" s="133"/>
      <c r="D19" s="96"/>
      <c r="E19" s="122">
        <f t="shared" si="0"/>
        <v>0</v>
      </c>
      <c r="F19" s="98"/>
      <c r="G19" s="98"/>
      <c r="H19" s="98"/>
      <c r="I19" s="122">
        <f t="shared" si="4"/>
        <v>0</v>
      </c>
      <c r="J19" s="92" t="e">
        <f t="shared" si="5"/>
        <v>#DIV/0!</v>
      </c>
      <c r="K19" s="87"/>
      <c r="L19" s="88">
        <v>1</v>
      </c>
      <c r="M19" s="88">
        <f t="shared" si="6"/>
        <v>0</v>
      </c>
    </row>
    <row r="20" spans="1:13" ht="12.75">
      <c r="A20" s="127">
        <v>15</v>
      </c>
      <c r="B20" s="91"/>
      <c r="C20" s="133"/>
      <c r="D20" s="96"/>
      <c r="E20" s="122">
        <f t="shared" si="0"/>
        <v>0</v>
      </c>
      <c r="F20" s="98"/>
      <c r="G20" s="98"/>
      <c r="H20" s="98"/>
      <c r="I20" s="122">
        <f t="shared" si="4"/>
        <v>0</v>
      </c>
      <c r="J20" s="92" t="e">
        <f t="shared" si="5"/>
        <v>#DIV/0!</v>
      </c>
      <c r="K20" s="87"/>
      <c r="L20" s="88">
        <v>1</v>
      </c>
      <c r="M20" s="88">
        <f t="shared" si="6"/>
        <v>0</v>
      </c>
    </row>
    <row r="21" spans="1:13" ht="12.75">
      <c r="A21" s="127">
        <v>16</v>
      </c>
      <c r="B21" s="91"/>
      <c r="C21" s="133"/>
      <c r="D21" s="96"/>
      <c r="E21" s="122">
        <f t="shared" si="0"/>
        <v>0</v>
      </c>
      <c r="F21" s="98"/>
      <c r="G21" s="98"/>
      <c r="H21" s="98"/>
      <c r="I21" s="122">
        <f t="shared" si="4"/>
        <v>0</v>
      </c>
      <c r="J21" s="92" t="e">
        <f t="shared" si="5"/>
        <v>#DIV/0!</v>
      </c>
      <c r="K21" s="87"/>
      <c r="L21" s="88">
        <v>1</v>
      </c>
      <c r="M21" s="88">
        <f t="shared" si="6"/>
        <v>0</v>
      </c>
    </row>
    <row r="22" spans="1:13" ht="12.75">
      <c r="A22" s="127">
        <v>17</v>
      </c>
      <c r="B22" s="91"/>
      <c r="C22" s="133"/>
      <c r="D22" s="98"/>
      <c r="E22" s="122">
        <f t="shared" si="0"/>
        <v>0</v>
      </c>
      <c r="F22" s="98"/>
      <c r="G22" s="98"/>
      <c r="H22" s="98"/>
      <c r="I22" s="122">
        <f t="shared" si="4"/>
        <v>0</v>
      </c>
      <c r="J22" s="92" t="e">
        <f t="shared" si="5"/>
        <v>#DIV/0!</v>
      </c>
      <c r="K22" s="87"/>
      <c r="L22" s="88">
        <v>1</v>
      </c>
      <c r="M22" s="88">
        <f t="shared" si="6"/>
        <v>0</v>
      </c>
    </row>
    <row r="23" spans="1:13" ht="12.75">
      <c r="A23" s="127">
        <v>18</v>
      </c>
      <c r="B23" s="91"/>
      <c r="C23" s="133"/>
      <c r="D23" s="98"/>
      <c r="E23" s="122">
        <f t="shared" si="0"/>
        <v>0</v>
      </c>
      <c r="F23" s="98"/>
      <c r="G23" s="98"/>
      <c r="H23" s="98"/>
      <c r="I23" s="122">
        <f t="shared" si="4"/>
        <v>0</v>
      </c>
      <c r="J23" s="92" t="e">
        <f t="shared" si="5"/>
        <v>#DIV/0!</v>
      </c>
      <c r="K23" s="87"/>
      <c r="L23" s="88">
        <v>1</v>
      </c>
      <c r="M23" s="88">
        <f t="shared" si="6"/>
        <v>0</v>
      </c>
    </row>
    <row r="24" spans="1:13" ht="12.75">
      <c r="A24" s="127">
        <v>19</v>
      </c>
      <c r="B24" s="91"/>
      <c r="C24" s="133"/>
      <c r="D24" s="96"/>
      <c r="E24" s="122">
        <f t="shared" si="0"/>
        <v>0</v>
      </c>
      <c r="F24" s="98"/>
      <c r="G24" s="98"/>
      <c r="H24" s="98"/>
      <c r="I24" s="122">
        <f t="shared" si="4"/>
        <v>0</v>
      </c>
      <c r="J24" s="92" t="e">
        <f t="shared" si="5"/>
        <v>#DIV/0!</v>
      </c>
      <c r="K24" s="87"/>
      <c r="L24" s="88">
        <v>1</v>
      </c>
      <c r="M24" s="88">
        <f t="shared" si="6"/>
        <v>0</v>
      </c>
    </row>
    <row r="25" spans="1:13" ht="12.75">
      <c r="A25" s="127">
        <v>20</v>
      </c>
      <c r="B25" s="91"/>
      <c r="C25" s="133"/>
      <c r="D25" s="96"/>
      <c r="E25" s="122">
        <f t="shared" si="0"/>
        <v>0</v>
      </c>
      <c r="F25" s="98"/>
      <c r="G25" s="98"/>
      <c r="H25" s="98"/>
      <c r="I25" s="122">
        <f t="shared" si="4"/>
        <v>0</v>
      </c>
      <c r="J25" s="92" t="e">
        <f t="shared" si="5"/>
        <v>#DIV/0!</v>
      </c>
      <c r="K25" s="87"/>
      <c r="L25" s="88">
        <v>1</v>
      </c>
      <c r="M25" s="88">
        <f t="shared" si="6"/>
        <v>0</v>
      </c>
    </row>
    <row r="26" spans="1:13" ht="12.75">
      <c r="A26" s="127">
        <v>21</v>
      </c>
      <c r="B26" s="91"/>
      <c r="C26" s="133"/>
      <c r="D26" s="98"/>
      <c r="E26" s="122">
        <f t="shared" si="0"/>
        <v>0</v>
      </c>
      <c r="F26" s="98"/>
      <c r="G26" s="98"/>
      <c r="H26" s="98"/>
      <c r="I26" s="122">
        <f t="shared" si="4"/>
        <v>0</v>
      </c>
      <c r="J26" s="92" t="e">
        <f t="shared" si="5"/>
        <v>#DIV/0!</v>
      </c>
      <c r="K26" s="87"/>
      <c r="L26" s="88">
        <v>1</v>
      </c>
      <c r="M26" s="88">
        <f t="shared" si="6"/>
        <v>0</v>
      </c>
    </row>
    <row r="27" spans="1:13" ht="12.75">
      <c r="A27" s="127">
        <v>22</v>
      </c>
      <c r="B27" s="91"/>
      <c r="C27" s="133"/>
      <c r="D27" s="96"/>
      <c r="E27" s="122">
        <f t="shared" si="0"/>
        <v>0</v>
      </c>
      <c r="F27" s="101"/>
      <c r="G27" s="101"/>
      <c r="H27" s="101"/>
      <c r="I27" s="122">
        <f t="shared" si="4"/>
        <v>0</v>
      </c>
      <c r="J27" s="92" t="e">
        <f t="shared" si="5"/>
        <v>#DIV/0!</v>
      </c>
      <c r="K27" s="87"/>
      <c r="L27" s="88">
        <v>1</v>
      </c>
      <c r="M27" s="88">
        <f t="shared" si="6"/>
        <v>0</v>
      </c>
    </row>
    <row r="28" spans="1:13" ht="12.75">
      <c r="A28" s="127">
        <v>23</v>
      </c>
      <c r="B28" s="91"/>
      <c r="C28" s="133"/>
      <c r="D28" s="96"/>
      <c r="E28" s="122">
        <f t="shared" si="0"/>
        <v>0</v>
      </c>
      <c r="F28" s="101"/>
      <c r="G28" s="101"/>
      <c r="H28" s="101"/>
      <c r="I28" s="122">
        <f t="shared" si="4"/>
        <v>0</v>
      </c>
      <c r="J28" s="92" t="e">
        <f t="shared" si="5"/>
        <v>#DIV/0!</v>
      </c>
      <c r="K28" s="87"/>
      <c r="L28" s="88">
        <v>1</v>
      </c>
      <c r="M28" s="88">
        <f t="shared" si="6"/>
        <v>0</v>
      </c>
    </row>
    <row r="29" spans="1:13" ht="12.75">
      <c r="A29" s="127">
        <v>24</v>
      </c>
      <c r="B29" s="91"/>
      <c r="C29" s="133"/>
      <c r="D29" s="96"/>
      <c r="E29" s="122">
        <f t="shared" si="0"/>
        <v>0</v>
      </c>
      <c r="F29" s="101"/>
      <c r="G29" s="101"/>
      <c r="H29" s="101"/>
      <c r="I29" s="122">
        <f t="shared" si="4"/>
        <v>0</v>
      </c>
      <c r="J29" s="92" t="e">
        <f t="shared" si="5"/>
        <v>#DIV/0!</v>
      </c>
      <c r="K29" s="87"/>
      <c r="L29" s="88">
        <v>1</v>
      </c>
      <c r="M29" s="88">
        <f t="shared" si="6"/>
        <v>0</v>
      </c>
    </row>
    <row r="30" spans="1:13" ht="12.75">
      <c r="A30" s="180" t="s">
        <v>97</v>
      </c>
      <c r="B30" s="180"/>
      <c r="C30" s="91">
        <f aca="true" t="shared" si="7" ref="C30:I30">SUM(C6:C29)</f>
        <v>0</v>
      </c>
      <c r="D30" s="91">
        <f t="shared" si="7"/>
        <v>0</v>
      </c>
      <c r="E30" s="84">
        <f t="shared" si="7"/>
        <v>0</v>
      </c>
      <c r="F30" s="84">
        <f t="shared" si="7"/>
        <v>46343.59999999999</v>
      </c>
      <c r="G30" s="84">
        <f t="shared" si="7"/>
        <v>7389.500000000001</v>
      </c>
      <c r="H30" s="84">
        <f t="shared" si="7"/>
        <v>16472.2</v>
      </c>
      <c r="I30" s="84">
        <f t="shared" si="7"/>
        <v>22481.899999999994</v>
      </c>
      <c r="J30" s="92" t="s">
        <v>41</v>
      </c>
      <c r="K30" s="87" t="s">
        <v>41</v>
      </c>
      <c r="L30" s="88">
        <v>1</v>
      </c>
      <c r="M30" s="88" t="s">
        <v>41</v>
      </c>
    </row>
    <row r="31" spans="1:13" ht="11.25">
      <c r="A31" s="65"/>
      <c r="B31" s="15"/>
      <c r="C31" s="15"/>
      <c r="D31" s="15"/>
      <c r="I31" s="66"/>
      <c r="K31" s="64"/>
      <c r="L31" s="67"/>
      <c r="M31" s="67"/>
    </row>
    <row r="32" spans="1:13" ht="11.25">
      <c r="A32" s="65"/>
      <c r="B32" s="15"/>
      <c r="C32" s="15"/>
      <c r="D32" s="15"/>
      <c r="K32" s="64"/>
      <c r="L32" s="67"/>
      <c r="M32" s="67"/>
    </row>
    <row r="33" spans="1:13" ht="11.25">
      <c r="A33" s="65"/>
      <c r="B33" s="15"/>
      <c r="C33" s="15"/>
      <c r="D33" s="15"/>
      <c r="K33" s="64"/>
      <c r="L33" s="67"/>
      <c r="M33" s="67"/>
    </row>
    <row r="34" spans="1:13" ht="11.25">
      <c r="A34" s="65"/>
      <c r="B34" s="15"/>
      <c r="C34" s="15"/>
      <c r="D34" s="15"/>
      <c r="K34" s="64"/>
      <c r="L34" s="67"/>
      <c r="M34" s="67"/>
    </row>
    <row r="35" spans="1:13" ht="11.25">
      <c r="A35" s="65"/>
      <c r="B35" s="15"/>
      <c r="C35" s="15"/>
      <c r="D35" s="15"/>
      <c r="K35" s="64"/>
      <c r="L35" s="67"/>
      <c r="M35" s="67"/>
    </row>
    <row r="36" spans="1:13" ht="11.25">
      <c r="A36" s="65"/>
      <c r="B36" s="15"/>
      <c r="C36" s="15"/>
      <c r="D36" s="15"/>
      <c r="K36" s="64"/>
      <c r="L36" s="67"/>
      <c r="M36" s="67"/>
    </row>
    <row r="37" spans="1:13" ht="11.25">
      <c r="A37" s="64"/>
      <c r="B37" s="67"/>
      <c r="C37" s="67"/>
      <c r="D37" s="67"/>
      <c r="K37" s="64"/>
      <c r="L37" s="67"/>
      <c r="M37" s="67"/>
    </row>
    <row r="38" spans="1:13" ht="11.25">
      <c r="A38" s="64"/>
      <c r="B38" s="67"/>
      <c r="C38" s="67"/>
      <c r="D38" s="67"/>
      <c r="K38" s="64"/>
      <c r="L38" s="67"/>
      <c r="M38" s="67"/>
    </row>
    <row r="39" spans="1:13" ht="11.25">
      <c r="A39" s="64"/>
      <c r="B39" s="67"/>
      <c r="C39" s="67"/>
      <c r="D39" s="67"/>
      <c r="K39" s="64"/>
      <c r="L39" s="67"/>
      <c r="M39" s="67"/>
    </row>
    <row r="40" spans="1:13" ht="11.25">
      <c r="A40" s="64"/>
      <c r="B40" s="67"/>
      <c r="C40" s="67"/>
      <c r="D40" s="67"/>
      <c r="K40" s="64"/>
      <c r="L40" s="67"/>
      <c r="M40" s="67"/>
    </row>
    <row r="41" spans="1:13" ht="11.25">
      <c r="A41" s="64"/>
      <c r="B41" s="67"/>
      <c r="C41" s="67"/>
      <c r="D41" s="67"/>
      <c r="K41" s="64"/>
      <c r="L41" s="67"/>
      <c r="M41" s="67"/>
    </row>
    <row r="42" spans="11:13" ht="11.25">
      <c r="K42" s="64"/>
      <c r="L42" s="67"/>
      <c r="M42" s="67"/>
    </row>
  </sheetData>
  <sheetProtection/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5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:I17"/>
    </sheetView>
  </sheetViews>
  <sheetFormatPr defaultColWidth="9.00390625" defaultRowHeight="12.75"/>
  <cols>
    <col min="1" max="1" width="3.375" style="1" customWidth="1"/>
    <col min="2" max="2" width="38.875" style="2" customWidth="1"/>
    <col min="3" max="3" width="18.875" style="2" customWidth="1"/>
    <col min="4" max="5" width="9.25390625" style="2" hidden="1" customWidth="1"/>
    <col min="6" max="6" width="12.375" style="2" customWidth="1"/>
    <col min="7" max="7" width="11.125" style="2" customWidth="1"/>
    <col min="8" max="8" width="12.0039062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70" t="s">
        <v>188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76" t="s">
        <v>36</v>
      </c>
      <c r="B3" s="177" t="s">
        <v>129</v>
      </c>
      <c r="C3" s="20" t="s">
        <v>189</v>
      </c>
      <c r="D3" s="19"/>
      <c r="E3" s="19"/>
      <c r="F3" s="24" t="s">
        <v>273</v>
      </c>
      <c r="G3" s="24" t="s">
        <v>274</v>
      </c>
      <c r="H3" s="24" t="s">
        <v>334</v>
      </c>
      <c r="I3" s="50" t="s">
        <v>190</v>
      </c>
      <c r="J3" s="50" t="s">
        <v>57</v>
      </c>
      <c r="K3" s="168" t="s">
        <v>48</v>
      </c>
      <c r="L3" s="168" t="s">
        <v>95</v>
      </c>
      <c r="M3" s="6" t="s">
        <v>39</v>
      </c>
    </row>
    <row r="4" spans="1:13" s="10" customFormat="1" ht="56.25" customHeight="1">
      <c r="A4" s="176"/>
      <c r="B4" s="177"/>
      <c r="C4" s="8" t="s">
        <v>132</v>
      </c>
      <c r="D4" s="7" t="s">
        <v>40</v>
      </c>
      <c r="E4" s="7" t="s">
        <v>40</v>
      </c>
      <c r="F4" s="8" t="s">
        <v>166</v>
      </c>
      <c r="G4" s="8" t="s">
        <v>166</v>
      </c>
      <c r="H4" s="8" t="s">
        <v>166</v>
      </c>
      <c r="I4" s="51" t="s">
        <v>96</v>
      </c>
      <c r="J4" s="20" t="s">
        <v>94</v>
      </c>
      <c r="K4" s="169"/>
      <c r="L4" s="169"/>
      <c r="M4" s="9"/>
    </row>
    <row r="5" spans="1:13" s="10" customFormat="1" ht="13.5" customHeight="1">
      <c r="A5" s="28">
        <v>1</v>
      </c>
      <c r="B5" s="24">
        <v>2</v>
      </c>
      <c r="C5" s="8">
        <v>3</v>
      </c>
      <c r="D5" s="7"/>
      <c r="E5" s="7"/>
      <c r="F5" s="28">
        <v>4</v>
      </c>
      <c r="G5" s="28">
        <v>5</v>
      </c>
      <c r="H5" s="28">
        <v>6</v>
      </c>
      <c r="I5" s="51">
        <v>7</v>
      </c>
      <c r="J5" s="20" t="s">
        <v>88</v>
      </c>
      <c r="K5" s="8">
        <v>9</v>
      </c>
      <c r="L5" s="8">
        <v>10</v>
      </c>
      <c r="M5" s="9">
        <v>11</v>
      </c>
    </row>
    <row r="6" spans="1:13" ht="12.75">
      <c r="A6" s="52">
        <v>1</v>
      </c>
      <c r="B6" s="90" t="s">
        <v>24</v>
      </c>
      <c r="C6" s="96"/>
      <c r="D6" s="97"/>
      <c r="E6" s="97"/>
      <c r="F6" s="98">
        <v>10217.3</v>
      </c>
      <c r="G6" s="98">
        <v>1599.4</v>
      </c>
      <c r="H6" s="98">
        <v>3844.2</v>
      </c>
      <c r="I6" s="122">
        <f aca="true" t="shared" si="0" ref="I6:I29">F6-G6-H6</f>
        <v>4773.7</v>
      </c>
      <c r="J6" s="93">
        <f aca="true" t="shared" si="1" ref="J6:J17">C6/I6*100</f>
        <v>0</v>
      </c>
      <c r="K6" s="99">
        <v>1</v>
      </c>
      <c r="L6" s="95">
        <v>0.75</v>
      </c>
      <c r="M6" s="95">
        <f aca="true" t="shared" si="2" ref="M6:M17">K6*L6</f>
        <v>0.75</v>
      </c>
    </row>
    <row r="7" spans="1:13" ht="12.75">
      <c r="A7" s="52">
        <v>2</v>
      </c>
      <c r="B7" s="90" t="s">
        <v>25</v>
      </c>
      <c r="C7" s="96"/>
      <c r="D7" s="97"/>
      <c r="E7" s="97"/>
      <c r="F7" s="98">
        <v>2483.6</v>
      </c>
      <c r="G7" s="98">
        <v>789.2</v>
      </c>
      <c r="H7" s="98">
        <v>403.8</v>
      </c>
      <c r="I7" s="122">
        <f t="shared" si="0"/>
        <v>1290.6</v>
      </c>
      <c r="J7" s="93">
        <f t="shared" si="1"/>
        <v>0</v>
      </c>
      <c r="K7" s="99">
        <v>1</v>
      </c>
      <c r="L7" s="95">
        <v>0.75</v>
      </c>
      <c r="M7" s="95">
        <f t="shared" si="2"/>
        <v>0.75</v>
      </c>
    </row>
    <row r="8" spans="1:13" ht="12.75">
      <c r="A8" s="82">
        <v>3</v>
      </c>
      <c r="B8" s="90" t="s">
        <v>26</v>
      </c>
      <c r="C8" s="96"/>
      <c r="D8" s="97"/>
      <c r="E8" s="97"/>
      <c r="F8" s="98">
        <v>3516.7</v>
      </c>
      <c r="G8" s="98">
        <v>116.6</v>
      </c>
      <c r="H8" s="98">
        <v>556.1</v>
      </c>
      <c r="I8" s="122">
        <f t="shared" si="0"/>
        <v>2844</v>
      </c>
      <c r="J8" s="93">
        <f t="shared" si="1"/>
        <v>0</v>
      </c>
      <c r="K8" s="99">
        <v>1</v>
      </c>
      <c r="L8" s="95">
        <v>0.75</v>
      </c>
      <c r="M8" s="95">
        <f t="shared" si="2"/>
        <v>0.75</v>
      </c>
    </row>
    <row r="9" spans="1:13" ht="12.75">
      <c r="A9" s="82">
        <v>4</v>
      </c>
      <c r="B9" s="90" t="s">
        <v>27</v>
      </c>
      <c r="C9" s="96"/>
      <c r="D9" s="97"/>
      <c r="E9" s="97"/>
      <c r="F9" s="98">
        <v>2487.8</v>
      </c>
      <c r="G9" s="98">
        <v>789.2</v>
      </c>
      <c r="H9" s="98">
        <v>506.7</v>
      </c>
      <c r="I9" s="122">
        <f t="shared" si="0"/>
        <v>1191.9</v>
      </c>
      <c r="J9" s="93">
        <f t="shared" si="1"/>
        <v>0</v>
      </c>
      <c r="K9" s="99">
        <v>1</v>
      </c>
      <c r="L9" s="95">
        <v>0.75</v>
      </c>
      <c r="M9" s="95">
        <f t="shared" si="2"/>
        <v>0.75</v>
      </c>
    </row>
    <row r="10" spans="1:13" ht="12.75">
      <c r="A10" s="82">
        <v>5</v>
      </c>
      <c r="B10" s="90" t="s">
        <v>28</v>
      </c>
      <c r="C10" s="96"/>
      <c r="D10" s="97"/>
      <c r="E10" s="97"/>
      <c r="F10" s="98">
        <v>1817.2</v>
      </c>
      <c r="G10" s="98">
        <v>46.4</v>
      </c>
      <c r="H10" s="98">
        <v>509.6</v>
      </c>
      <c r="I10" s="122">
        <f t="shared" si="0"/>
        <v>1261.1999999999998</v>
      </c>
      <c r="J10" s="93">
        <f t="shared" si="1"/>
        <v>0</v>
      </c>
      <c r="K10" s="99">
        <v>1</v>
      </c>
      <c r="L10" s="95">
        <v>0.75</v>
      </c>
      <c r="M10" s="95">
        <f t="shared" si="2"/>
        <v>0.75</v>
      </c>
    </row>
    <row r="11" spans="1:13" ht="12.75">
      <c r="A11" s="82">
        <v>6</v>
      </c>
      <c r="B11" s="90" t="s">
        <v>29</v>
      </c>
      <c r="C11" s="96"/>
      <c r="D11" s="97"/>
      <c r="E11" s="97"/>
      <c r="F11" s="98">
        <v>1257.7</v>
      </c>
      <c r="G11" s="98">
        <v>46.7</v>
      </c>
      <c r="H11" s="98">
        <v>89.4</v>
      </c>
      <c r="I11" s="122">
        <f t="shared" si="0"/>
        <v>1121.6</v>
      </c>
      <c r="J11" s="93">
        <f t="shared" si="1"/>
        <v>0</v>
      </c>
      <c r="K11" s="99">
        <v>1</v>
      </c>
      <c r="L11" s="95">
        <v>0.75</v>
      </c>
      <c r="M11" s="95">
        <f t="shared" si="2"/>
        <v>0.75</v>
      </c>
    </row>
    <row r="12" spans="1:13" ht="12.75">
      <c r="A12" s="82">
        <v>7</v>
      </c>
      <c r="B12" s="90" t="s">
        <v>30</v>
      </c>
      <c r="C12" s="96"/>
      <c r="D12" s="97"/>
      <c r="E12" s="97"/>
      <c r="F12" s="98">
        <v>1730.6</v>
      </c>
      <c r="G12" s="98">
        <v>46.7</v>
      </c>
      <c r="H12" s="98">
        <v>132.1</v>
      </c>
      <c r="I12" s="122">
        <f t="shared" si="0"/>
        <v>1551.8</v>
      </c>
      <c r="J12" s="93">
        <f t="shared" si="1"/>
        <v>0</v>
      </c>
      <c r="K12" s="99">
        <v>1</v>
      </c>
      <c r="L12" s="95">
        <v>0.75</v>
      </c>
      <c r="M12" s="95">
        <f t="shared" si="2"/>
        <v>0.75</v>
      </c>
    </row>
    <row r="13" spans="1:13" ht="12.75">
      <c r="A13" s="82">
        <v>8</v>
      </c>
      <c r="B13" s="90" t="s">
        <v>31</v>
      </c>
      <c r="C13" s="96"/>
      <c r="D13" s="97"/>
      <c r="E13" s="97"/>
      <c r="F13" s="98">
        <v>4799.8</v>
      </c>
      <c r="G13" s="98">
        <v>859.1</v>
      </c>
      <c r="H13" s="98">
        <v>1160.2</v>
      </c>
      <c r="I13" s="122">
        <f t="shared" si="0"/>
        <v>2780.5</v>
      </c>
      <c r="J13" s="93">
        <f t="shared" si="1"/>
        <v>0</v>
      </c>
      <c r="K13" s="99">
        <v>1</v>
      </c>
      <c r="L13" s="95">
        <v>0.75</v>
      </c>
      <c r="M13" s="95">
        <f t="shared" si="2"/>
        <v>0.75</v>
      </c>
    </row>
    <row r="14" spans="1:13" ht="12.75">
      <c r="A14" s="82">
        <v>9</v>
      </c>
      <c r="B14" s="90" t="s">
        <v>32</v>
      </c>
      <c r="C14" s="96"/>
      <c r="D14" s="97"/>
      <c r="E14" s="97"/>
      <c r="F14" s="98">
        <v>1248.6</v>
      </c>
      <c r="G14" s="98">
        <v>46.7</v>
      </c>
      <c r="H14" s="98">
        <v>90.7</v>
      </c>
      <c r="I14" s="122">
        <f t="shared" si="0"/>
        <v>1111.1999999999998</v>
      </c>
      <c r="J14" s="93">
        <f t="shared" si="1"/>
        <v>0</v>
      </c>
      <c r="K14" s="99">
        <v>1</v>
      </c>
      <c r="L14" s="95">
        <v>0.75</v>
      </c>
      <c r="M14" s="95">
        <f t="shared" si="2"/>
        <v>0.75</v>
      </c>
    </row>
    <row r="15" spans="1:13" ht="25.5">
      <c r="A15" s="82">
        <v>10</v>
      </c>
      <c r="B15" s="90" t="s">
        <v>33</v>
      </c>
      <c r="C15" s="96"/>
      <c r="D15" s="97"/>
      <c r="E15" s="97"/>
      <c r="F15" s="98">
        <v>5826.2</v>
      </c>
      <c r="G15" s="98">
        <v>2816.3</v>
      </c>
      <c r="H15" s="98">
        <v>824.9</v>
      </c>
      <c r="I15" s="122">
        <f t="shared" si="0"/>
        <v>2184.9999999999995</v>
      </c>
      <c r="J15" s="93">
        <f t="shared" si="1"/>
        <v>0</v>
      </c>
      <c r="K15" s="99">
        <v>1</v>
      </c>
      <c r="L15" s="95">
        <v>0.75</v>
      </c>
      <c r="M15" s="95">
        <f t="shared" si="2"/>
        <v>0.75</v>
      </c>
    </row>
    <row r="16" spans="1:13" ht="12.75">
      <c r="A16" s="82">
        <v>11</v>
      </c>
      <c r="B16" s="90" t="s">
        <v>34</v>
      </c>
      <c r="C16" s="96"/>
      <c r="D16" s="97"/>
      <c r="E16" s="97"/>
      <c r="F16" s="98">
        <v>7614.9</v>
      </c>
      <c r="G16" s="98">
        <v>116.6</v>
      </c>
      <c r="H16" s="98">
        <v>7447.2</v>
      </c>
      <c r="I16" s="122">
        <f t="shared" si="0"/>
        <v>51.099999999999454</v>
      </c>
      <c r="J16" s="93">
        <f t="shared" si="1"/>
        <v>0</v>
      </c>
      <c r="K16" s="99">
        <v>1</v>
      </c>
      <c r="L16" s="95">
        <v>0.75</v>
      </c>
      <c r="M16" s="95">
        <f t="shared" si="2"/>
        <v>0.75</v>
      </c>
    </row>
    <row r="17" spans="1:13" ht="12.75">
      <c r="A17" s="82">
        <v>12</v>
      </c>
      <c r="B17" s="90" t="s">
        <v>35</v>
      </c>
      <c r="C17" s="96"/>
      <c r="D17" s="97"/>
      <c r="E17" s="97"/>
      <c r="F17" s="98">
        <v>3343.2</v>
      </c>
      <c r="G17" s="98">
        <v>116.6</v>
      </c>
      <c r="H17" s="98">
        <v>907.3</v>
      </c>
      <c r="I17" s="122">
        <f t="shared" si="0"/>
        <v>2319.3</v>
      </c>
      <c r="J17" s="93">
        <f t="shared" si="1"/>
        <v>0</v>
      </c>
      <c r="K17" s="99">
        <v>1</v>
      </c>
      <c r="L17" s="95">
        <v>0.75</v>
      </c>
      <c r="M17" s="95">
        <f t="shared" si="2"/>
        <v>0.75</v>
      </c>
    </row>
    <row r="18" spans="1:13" ht="12.75">
      <c r="A18" s="82">
        <v>13</v>
      </c>
      <c r="B18" s="22"/>
      <c r="C18" s="96"/>
      <c r="D18" s="97"/>
      <c r="E18" s="97"/>
      <c r="F18" s="98"/>
      <c r="G18" s="98"/>
      <c r="H18" s="98"/>
      <c r="I18" s="122">
        <f t="shared" si="0"/>
        <v>0</v>
      </c>
      <c r="J18" s="93" t="e">
        <f aca="true" t="shared" si="3" ref="J18:J29">C18/I18*100</f>
        <v>#DIV/0!</v>
      </c>
      <c r="K18" s="99"/>
      <c r="L18" s="95">
        <v>0.75</v>
      </c>
      <c r="M18" s="95">
        <f aca="true" t="shared" si="4" ref="M18:M29">K18*L18</f>
        <v>0</v>
      </c>
    </row>
    <row r="19" spans="1:13" ht="12.75">
      <c r="A19" s="82">
        <v>14</v>
      </c>
      <c r="B19" s="22"/>
      <c r="C19" s="96"/>
      <c r="D19" s="97"/>
      <c r="E19" s="97"/>
      <c r="F19" s="98"/>
      <c r="G19" s="98"/>
      <c r="H19" s="98"/>
      <c r="I19" s="122">
        <f t="shared" si="0"/>
        <v>0</v>
      </c>
      <c r="J19" s="93" t="e">
        <f t="shared" si="3"/>
        <v>#DIV/0!</v>
      </c>
      <c r="K19" s="99"/>
      <c r="L19" s="95">
        <v>0.75</v>
      </c>
      <c r="M19" s="95">
        <f t="shared" si="4"/>
        <v>0</v>
      </c>
    </row>
    <row r="20" spans="1:13" ht="12.75">
      <c r="A20" s="82">
        <v>15</v>
      </c>
      <c r="B20" s="22"/>
      <c r="C20" s="96"/>
      <c r="D20" s="97"/>
      <c r="E20" s="97"/>
      <c r="F20" s="98"/>
      <c r="G20" s="98"/>
      <c r="H20" s="98"/>
      <c r="I20" s="122">
        <f t="shared" si="0"/>
        <v>0</v>
      </c>
      <c r="J20" s="93" t="e">
        <f t="shared" si="3"/>
        <v>#DIV/0!</v>
      </c>
      <c r="K20" s="99"/>
      <c r="L20" s="95">
        <v>0.75</v>
      </c>
      <c r="M20" s="95">
        <f t="shared" si="4"/>
        <v>0</v>
      </c>
    </row>
    <row r="21" spans="1:13" ht="12.75">
      <c r="A21" s="82">
        <v>16</v>
      </c>
      <c r="B21" s="22"/>
      <c r="C21" s="96"/>
      <c r="D21" s="97"/>
      <c r="E21" s="97"/>
      <c r="F21" s="98"/>
      <c r="G21" s="98"/>
      <c r="H21" s="98"/>
      <c r="I21" s="122">
        <f t="shared" si="0"/>
        <v>0</v>
      </c>
      <c r="J21" s="93" t="e">
        <f t="shared" si="3"/>
        <v>#DIV/0!</v>
      </c>
      <c r="K21" s="99"/>
      <c r="L21" s="95">
        <v>0.75</v>
      </c>
      <c r="M21" s="95">
        <f t="shared" si="4"/>
        <v>0</v>
      </c>
    </row>
    <row r="22" spans="1:13" ht="12.75">
      <c r="A22" s="82">
        <v>17</v>
      </c>
      <c r="B22" s="22"/>
      <c r="C22" s="96"/>
      <c r="D22" s="97"/>
      <c r="E22" s="97"/>
      <c r="F22" s="98"/>
      <c r="G22" s="98"/>
      <c r="H22" s="98"/>
      <c r="I22" s="122">
        <f t="shared" si="0"/>
        <v>0</v>
      </c>
      <c r="J22" s="93" t="e">
        <f t="shared" si="3"/>
        <v>#DIV/0!</v>
      </c>
      <c r="K22" s="99"/>
      <c r="L22" s="95">
        <v>0.75</v>
      </c>
      <c r="M22" s="95">
        <f t="shared" si="4"/>
        <v>0</v>
      </c>
    </row>
    <row r="23" spans="1:13" ht="12.75">
      <c r="A23" s="82">
        <v>18</v>
      </c>
      <c r="B23" s="22"/>
      <c r="C23" s="96"/>
      <c r="D23" s="97"/>
      <c r="E23" s="97"/>
      <c r="F23" s="98"/>
      <c r="G23" s="98"/>
      <c r="H23" s="98"/>
      <c r="I23" s="122">
        <f t="shared" si="0"/>
        <v>0</v>
      </c>
      <c r="J23" s="93" t="e">
        <f t="shared" si="3"/>
        <v>#DIV/0!</v>
      </c>
      <c r="K23" s="99"/>
      <c r="L23" s="95">
        <v>0.75</v>
      </c>
      <c r="M23" s="95">
        <f t="shared" si="4"/>
        <v>0</v>
      </c>
    </row>
    <row r="24" spans="1:13" ht="12.75">
      <c r="A24" s="82">
        <v>19</v>
      </c>
      <c r="B24" s="22"/>
      <c r="C24" s="96"/>
      <c r="D24" s="97"/>
      <c r="E24" s="97"/>
      <c r="F24" s="98"/>
      <c r="G24" s="98"/>
      <c r="H24" s="98"/>
      <c r="I24" s="122">
        <f t="shared" si="0"/>
        <v>0</v>
      </c>
      <c r="J24" s="93" t="e">
        <f t="shared" si="3"/>
        <v>#DIV/0!</v>
      </c>
      <c r="K24" s="99"/>
      <c r="L24" s="95">
        <v>0.75</v>
      </c>
      <c r="M24" s="95">
        <f t="shared" si="4"/>
        <v>0</v>
      </c>
    </row>
    <row r="25" spans="1:13" ht="12.75">
      <c r="A25" s="82">
        <v>20</v>
      </c>
      <c r="B25" s="22"/>
      <c r="C25" s="96"/>
      <c r="D25" s="97"/>
      <c r="E25" s="97"/>
      <c r="F25" s="98"/>
      <c r="G25" s="98"/>
      <c r="H25" s="98"/>
      <c r="I25" s="122">
        <f t="shared" si="0"/>
        <v>0</v>
      </c>
      <c r="J25" s="93" t="e">
        <f t="shared" si="3"/>
        <v>#DIV/0!</v>
      </c>
      <c r="K25" s="99"/>
      <c r="L25" s="95">
        <v>0.75</v>
      </c>
      <c r="M25" s="95">
        <f t="shared" si="4"/>
        <v>0</v>
      </c>
    </row>
    <row r="26" spans="1:13" ht="12.75">
      <c r="A26" s="82">
        <v>21</v>
      </c>
      <c r="B26" s="22"/>
      <c r="C26" s="96"/>
      <c r="D26" s="97"/>
      <c r="E26" s="97"/>
      <c r="F26" s="98"/>
      <c r="G26" s="98"/>
      <c r="H26" s="98"/>
      <c r="I26" s="122">
        <f t="shared" si="0"/>
        <v>0</v>
      </c>
      <c r="J26" s="93" t="e">
        <f t="shared" si="3"/>
        <v>#DIV/0!</v>
      </c>
      <c r="K26" s="99"/>
      <c r="L26" s="95">
        <v>0.75</v>
      </c>
      <c r="M26" s="95">
        <f t="shared" si="4"/>
        <v>0</v>
      </c>
    </row>
    <row r="27" spans="1:13" ht="12.75">
      <c r="A27" s="82">
        <v>22</v>
      </c>
      <c r="B27" s="22"/>
      <c r="C27" s="96"/>
      <c r="D27" s="100"/>
      <c r="E27" s="100"/>
      <c r="F27" s="101"/>
      <c r="G27" s="101"/>
      <c r="H27" s="101"/>
      <c r="I27" s="122">
        <f t="shared" si="0"/>
        <v>0</v>
      </c>
      <c r="J27" s="93" t="e">
        <f t="shared" si="3"/>
        <v>#DIV/0!</v>
      </c>
      <c r="K27" s="99"/>
      <c r="L27" s="95">
        <v>0.75</v>
      </c>
      <c r="M27" s="95">
        <f t="shared" si="4"/>
        <v>0</v>
      </c>
    </row>
    <row r="28" spans="1:13" ht="12.75">
      <c r="A28" s="82">
        <v>23</v>
      </c>
      <c r="B28" s="22"/>
      <c r="C28" s="96"/>
      <c r="D28" s="100"/>
      <c r="E28" s="100"/>
      <c r="F28" s="101"/>
      <c r="G28" s="101"/>
      <c r="H28" s="101"/>
      <c r="I28" s="122">
        <f t="shared" si="0"/>
        <v>0</v>
      </c>
      <c r="J28" s="93" t="e">
        <f t="shared" si="3"/>
        <v>#DIV/0!</v>
      </c>
      <c r="K28" s="99"/>
      <c r="L28" s="95">
        <v>0.75</v>
      </c>
      <c r="M28" s="95">
        <f t="shared" si="4"/>
        <v>0</v>
      </c>
    </row>
    <row r="29" spans="1:13" ht="12.75">
      <c r="A29" s="82">
        <v>24</v>
      </c>
      <c r="B29" s="22"/>
      <c r="C29" s="96"/>
      <c r="D29" s="100"/>
      <c r="E29" s="100"/>
      <c r="F29" s="101"/>
      <c r="G29" s="101"/>
      <c r="H29" s="101"/>
      <c r="I29" s="122">
        <f t="shared" si="0"/>
        <v>0</v>
      </c>
      <c r="J29" s="93" t="e">
        <f t="shared" si="3"/>
        <v>#DIV/0!</v>
      </c>
      <c r="K29" s="99"/>
      <c r="L29" s="95">
        <v>0.75</v>
      </c>
      <c r="M29" s="95">
        <f t="shared" si="4"/>
        <v>0</v>
      </c>
    </row>
    <row r="30" spans="1:13" ht="12.75">
      <c r="A30" s="174" t="s">
        <v>97</v>
      </c>
      <c r="B30" s="174"/>
      <c r="C30" s="91">
        <f aca="true" t="shared" si="5" ref="C30:I30">SUM(C6:C29)</f>
        <v>0</v>
      </c>
      <c r="D30" s="91">
        <f t="shared" si="5"/>
        <v>0</v>
      </c>
      <c r="E30" s="91">
        <f t="shared" si="5"/>
        <v>0</v>
      </c>
      <c r="F30" s="84">
        <f t="shared" si="5"/>
        <v>46343.59999999999</v>
      </c>
      <c r="G30" s="84">
        <f t="shared" si="5"/>
        <v>7389.500000000001</v>
      </c>
      <c r="H30" s="84">
        <f t="shared" si="5"/>
        <v>16472.2</v>
      </c>
      <c r="I30" s="84">
        <f t="shared" si="5"/>
        <v>22481.899999999994</v>
      </c>
      <c r="J30" s="93" t="s">
        <v>41</v>
      </c>
      <c r="K30" s="94" t="s">
        <v>41</v>
      </c>
      <c r="L30" s="95">
        <v>0.75</v>
      </c>
      <c r="M30" s="95" t="s">
        <v>41</v>
      </c>
    </row>
    <row r="31" spans="1:11" s="17" customFormat="1" ht="11.25">
      <c r="A31" s="13"/>
      <c r="B31" s="14"/>
      <c r="C31" s="14"/>
      <c r="D31" s="15"/>
      <c r="E31" s="15"/>
      <c r="F31" s="15"/>
      <c r="G31" s="15"/>
      <c r="H31" s="15"/>
      <c r="I31" s="18"/>
      <c r="J31" s="14"/>
      <c r="K31" s="16"/>
    </row>
    <row r="32" spans="1:11" s="17" customFormat="1" ht="11.25">
      <c r="A32" s="13"/>
      <c r="B32" s="14"/>
      <c r="C32" s="14"/>
      <c r="D32" s="15"/>
      <c r="E32" s="15"/>
      <c r="F32" s="15"/>
      <c r="G32" s="15"/>
      <c r="H32" s="15"/>
      <c r="I32" s="18"/>
      <c r="J32" s="14"/>
      <c r="K32" s="16"/>
    </row>
    <row r="33" spans="1:11" s="17" customFormat="1" ht="11.25">
      <c r="A33" s="13"/>
      <c r="B33" s="14"/>
      <c r="C33" s="14"/>
      <c r="D33" s="15"/>
      <c r="E33" s="15"/>
      <c r="F33" s="15"/>
      <c r="G33" s="15"/>
      <c r="H33" s="15"/>
      <c r="I33" s="18"/>
      <c r="J33" s="14"/>
      <c r="K33" s="16"/>
    </row>
    <row r="34" spans="1:11" s="17" customFormat="1" ht="11.25">
      <c r="A34" s="13"/>
      <c r="B34" s="14"/>
      <c r="C34" s="14"/>
      <c r="D34" s="15"/>
      <c r="E34" s="15"/>
      <c r="F34" s="15"/>
      <c r="G34" s="15"/>
      <c r="H34" s="15"/>
      <c r="I34" s="18"/>
      <c r="J34" s="18"/>
      <c r="K34" s="16"/>
    </row>
    <row r="35" spans="1:11" s="17" customFormat="1" ht="11.25">
      <c r="A35" s="13"/>
      <c r="B35" s="14"/>
      <c r="C35" s="14"/>
      <c r="D35" s="15"/>
      <c r="E35" s="15"/>
      <c r="F35" s="15"/>
      <c r="G35" s="15"/>
      <c r="H35" s="15"/>
      <c r="I35" s="18"/>
      <c r="J35" s="14"/>
      <c r="K35" s="16"/>
    </row>
    <row r="36" spans="1:11" s="17" customFormat="1" ht="11.25">
      <c r="A36" s="13"/>
      <c r="B36" s="14"/>
      <c r="C36" s="14"/>
      <c r="D36" s="15"/>
      <c r="E36" s="15"/>
      <c r="F36" s="15"/>
      <c r="G36" s="15"/>
      <c r="H36" s="15"/>
      <c r="I36" s="18"/>
      <c r="J36" s="14"/>
      <c r="K36" s="16"/>
    </row>
    <row r="37" spans="1:11" s="17" customFormat="1" ht="11.25">
      <c r="A37" s="13"/>
      <c r="B37" s="14"/>
      <c r="C37" s="14"/>
      <c r="D37" s="15"/>
      <c r="E37" s="15"/>
      <c r="F37" s="15"/>
      <c r="G37" s="15"/>
      <c r="H37" s="15"/>
      <c r="I37" s="18"/>
      <c r="J37" s="14"/>
      <c r="K37" s="16"/>
    </row>
    <row r="38" spans="1:11" s="17" customFormat="1" ht="11.25">
      <c r="A38" s="16"/>
      <c r="D38" s="15"/>
      <c r="E38" s="15"/>
      <c r="F38" s="15"/>
      <c r="G38" s="15"/>
      <c r="H38" s="15"/>
      <c r="I38" s="18"/>
      <c r="K38" s="16"/>
    </row>
    <row r="39" spans="1:11" s="17" customFormat="1" ht="11.25">
      <c r="A39" s="16"/>
      <c r="D39" s="15"/>
      <c r="E39" s="15"/>
      <c r="F39" s="15"/>
      <c r="G39" s="15"/>
      <c r="H39" s="15"/>
      <c r="I39" s="18"/>
      <c r="K39" s="16"/>
    </row>
    <row r="40" spans="1:11" s="17" customFormat="1" ht="11.25">
      <c r="A40" s="16"/>
      <c r="D40" s="15"/>
      <c r="E40" s="15"/>
      <c r="F40" s="15"/>
      <c r="G40" s="15"/>
      <c r="H40" s="15"/>
      <c r="I40" s="18"/>
      <c r="K40" s="16"/>
    </row>
    <row r="41" spans="1:11" s="17" customFormat="1" ht="11.25">
      <c r="A41" s="16"/>
      <c r="I41" s="53"/>
      <c r="K41" s="16"/>
    </row>
    <row r="42" spans="1:11" s="17" customFormat="1" ht="11.25">
      <c r="A42" s="16"/>
      <c r="I42" s="53"/>
      <c r="K42" s="16"/>
    </row>
    <row r="43" ht="11.25">
      <c r="I43" s="54"/>
    </row>
    <row r="44" ht="11.25">
      <c r="I44" s="54"/>
    </row>
    <row r="45" ht="11.25">
      <c r="I45" s="54"/>
    </row>
    <row r="46" ht="11.25">
      <c r="I46" s="54"/>
    </row>
    <row r="47" ht="11.25">
      <c r="I47" s="54"/>
    </row>
    <row r="48" ht="11.25">
      <c r="I48" s="54"/>
    </row>
    <row r="49" ht="11.25">
      <c r="I49" s="54"/>
    </row>
    <row r="50" ht="11.25">
      <c r="I50" s="54"/>
    </row>
    <row r="51" ht="11.25">
      <c r="I51" s="54"/>
    </row>
    <row r="52" ht="11.25">
      <c r="I52" s="54"/>
    </row>
    <row r="53" ht="11.25">
      <c r="I53" s="54"/>
    </row>
    <row r="54" ht="11.25">
      <c r="I54" s="54"/>
    </row>
    <row r="55" ht="11.25">
      <c r="I55" s="54"/>
    </row>
    <row r="56" ht="11.25">
      <c r="I56" s="54"/>
    </row>
    <row r="57" ht="11.25">
      <c r="I57" s="54"/>
    </row>
    <row r="58" ht="11.25">
      <c r="I58" s="54"/>
    </row>
    <row r="59" ht="11.25">
      <c r="I59" s="54"/>
    </row>
    <row r="60" ht="11.25">
      <c r="I60" s="54"/>
    </row>
    <row r="61" ht="11.25">
      <c r="I61" s="54"/>
    </row>
    <row r="62" ht="11.25">
      <c r="I62" s="54"/>
    </row>
    <row r="63" ht="11.25">
      <c r="I63" s="54"/>
    </row>
    <row r="64" ht="11.25">
      <c r="I64" s="54"/>
    </row>
    <row r="65" ht="11.25">
      <c r="I65" s="54"/>
    </row>
    <row r="66" ht="11.25">
      <c r="I66" s="54"/>
    </row>
    <row r="67" ht="11.25">
      <c r="I67" s="54"/>
    </row>
    <row r="68" ht="11.25">
      <c r="I68" s="54"/>
    </row>
    <row r="69" ht="11.25">
      <c r="I69" s="54"/>
    </row>
    <row r="70" ht="11.25">
      <c r="I70" s="54"/>
    </row>
    <row r="71" ht="11.25">
      <c r="I71" s="54"/>
    </row>
    <row r="72" ht="11.25">
      <c r="I72" s="54"/>
    </row>
    <row r="73" ht="11.25">
      <c r="I73" s="54"/>
    </row>
    <row r="74" ht="11.25">
      <c r="I74" s="54"/>
    </row>
    <row r="75" ht="11.25">
      <c r="I75" s="54"/>
    </row>
    <row r="76" ht="11.25">
      <c r="I76" s="54"/>
    </row>
    <row r="77" ht="11.25">
      <c r="I77" s="54"/>
    </row>
    <row r="78" ht="11.25">
      <c r="I78" s="54"/>
    </row>
    <row r="79" ht="11.25">
      <c r="I79" s="54"/>
    </row>
    <row r="80" ht="11.25">
      <c r="I80" s="54"/>
    </row>
    <row r="81" ht="11.25">
      <c r="I81" s="54"/>
    </row>
    <row r="82" ht="11.25">
      <c r="I82" s="54"/>
    </row>
    <row r="83" ht="11.25">
      <c r="I83" s="54"/>
    </row>
    <row r="84" ht="11.25">
      <c r="I84" s="54"/>
    </row>
    <row r="85" ht="11.25">
      <c r="I85" s="54"/>
    </row>
    <row r="86" ht="11.25">
      <c r="I86" s="54"/>
    </row>
    <row r="87" ht="11.25">
      <c r="I87" s="54"/>
    </row>
    <row r="88" ht="11.25">
      <c r="I88" s="54"/>
    </row>
    <row r="89" ht="11.25">
      <c r="I89" s="54"/>
    </row>
    <row r="90" ht="11.25">
      <c r="I90" s="54"/>
    </row>
    <row r="91" ht="11.25">
      <c r="I91" s="54"/>
    </row>
    <row r="92" ht="11.25">
      <c r="I92" s="54"/>
    </row>
    <row r="93" ht="11.25">
      <c r="I93" s="54"/>
    </row>
    <row r="94" ht="11.25">
      <c r="I94" s="54"/>
    </row>
    <row r="95" ht="11.25">
      <c r="I95" s="54"/>
    </row>
    <row r="96" ht="11.25">
      <c r="I96" s="54"/>
    </row>
    <row r="97" ht="11.25">
      <c r="I97" s="54"/>
    </row>
    <row r="98" ht="11.25">
      <c r="I98" s="54"/>
    </row>
    <row r="99" ht="11.25">
      <c r="I99" s="54"/>
    </row>
    <row r="100" ht="11.25">
      <c r="I100" s="54"/>
    </row>
    <row r="101" ht="11.25">
      <c r="I101" s="54"/>
    </row>
    <row r="102" ht="11.25">
      <c r="I102" s="54"/>
    </row>
    <row r="103" ht="11.25">
      <c r="I103" s="54"/>
    </row>
    <row r="104" ht="11.25">
      <c r="I104" s="54"/>
    </row>
    <row r="105" ht="11.25">
      <c r="I105" s="54"/>
    </row>
    <row r="106" ht="11.25">
      <c r="I106" s="54"/>
    </row>
    <row r="107" ht="11.25">
      <c r="I107" s="54"/>
    </row>
    <row r="108" ht="11.25">
      <c r="I108" s="54"/>
    </row>
    <row r="109" ht="11.25">
      <c r="I109" s="54"/>
    </row>
    <row r="110" ht="11.25">
      <c r="I110" s="54"/>
    </row>
    <row r="111" ht="11.25">
      <c r="I111" s="54"/>
    </row>
    <row r="112" ht="11.25">
      <c r="I112" s="54"/>
    </row>
    <row r="113" ht="11.25">
      <c r="I113" s="54"/>
    </row>
    <row r="114" ht="11.25">
      <c r="I114" s="54"/>
    </row>
    <row r="115" ht="11.25">
      <c r="I115" s="54"/>
    </row>
    <row r="116" ht="11.25">
      <c r="I116" s="54"/>
    </row>
    <row r="117" ht="11.25">
      <c r="I117" s="54"/>
    </row>
    <row r="118" ht="11.25">
      <c r="I118" s="54"/>
    </row>
    <row r="119" ht="11.25">
      <c r="I119" s="54"/>
    </row>
    <row r="120" ht="11.25">
      <c r="I120" s="54"/>
    </row>
    <row r="121" ht="11.25">
      <c r="I121" s="54"/>
    </row>
    <row r="122" ht="11.25">
      <c r="I122" s="54"/>
    </row>
    <row r="123" ht="11.25">
      <c r="I123" s="54"/>
    </row>
    <row r="124" ht="11.25">
      <c r="I124" s="54"/>
    </row>
    <row r="125" ht="11.25">
      <c r="I125" s="54"/>
    </row>
    <row r="126" ht="11.25">
      <c r="I126" s="54"/>
    </row>
    <row r="127" ht="11.25">
      <c r="I127" s="54"/>
    </row>
    <row r="128" ht="11.25">
      <c r="I128" s="54"/>
    </row>
    <row r="129" ht="11.25">
      <c r="I129" s="54"/>
    </row>
    <row r="130" ht="11.25">
      <c r="I130" s="54"/>
    </row>
    <row r="131" ht="11.25">
      <c r="I131" s="54"/>
    </row>
    <row r="132" ht="11.25">
      <c r="I132" s="54"/>
    </row>
    <row r="133" ht="11.25">
      <c r="I133" s="54"/>
    </row>
    <row r="134" ht="11.25">
      <c r="I134" s="54"/>
    </row>
    <row r="135" ht="11.25">
      <c r="I135" s="54"/>
    </row>
    <row r="136" ht="11.25">
      <c r="I136" s="54"/>
    </row>
    <row r="137" ht="11.25">
      <c r="I137" s="54"/>
    </row>
    <row r="138" ht="11.25">
      <c r="I138" s="54"/>
    </row>
    <row r="139" ht="11.25">
      <c r="I139" s="54"/>
    </row>
    <row r="140" ht="11.25">
      <c r="I140" s="54"/>
    </row>
    <row r="141" ht="11.25">
      <c r="I141" s="54"/>
    </row>
    <row r="142" ht="11.25">
      <c r="I142" s="54"/>
    </row>
    <row r="143" ht="11.25">
      <c r="I143" s="54"/>
    </row>
    <row r="144" ht="11.25">
      <c r="I144" s="54"/>
    </row>
    <row r="145" ht="11.25">
      <c r="I145" s="54"/>
    </row>
    <row r="146" ht="11.25">
      <c r="I146" s="54"/>
    </row>
    <row r="147" ht="11.25">
      <c r="I147" s="54"/>
    </row>
    <row r="148" ht="11.25">
      <c r="I148" s="54"/>
    </row>
    <row r="149" ht="11.25">
      <c r="I149" s="54"/>
    </row>
    <row r="150" ht="11.25">
      <c r="I150" s="54"/>
    </row>
    <row r="151" ht="11.25">
      <c r="I151" s="54"/>
    </row>
    <row r="152" ht="11.25">
      <c r="I152" s="54"/>
    </row>
    <row r="153" ht="11.25">
      <c r="I153" s="54"/>
    </row>
    <row r="154" ht="11.25">
      <c r="I154" s="54"/>
    </row>
    <row r="155" ht="11.25">
      <c r="I155" s="54"/>
    </row>
    <row r="156" ht="11.25">
      <c r="I156" s="54"/>
    </row>
    <row r="157" ht="11.25">
      <c r="I157" s="54"/>
    </row>
    <row r="158" ht="11.25">
      <c r="I158" s="54"/>
    </row>
    <row r="159" ht="11.25">
      <c r="I159" s="54"/>
    </row>
    <row r="160" ht="11.25">
      <c r="I160" s="54"/>
    </row>
    <row r="161" ht="11.25">
      <c r="I161" s="54"/>
    </row>
    <row r="162" ht="11.25">
      <c r="I162" s="54"/>
    </row>
    <row r="163" ht="11.25">
      <c r="I163" s="54"/>
    </row>
    <row r="164" ht="11.25">
      <c r="I164" s="54"/>
    </row>
    <row r="165" ht="11.25">
      <c r="I165" s="54"/>
    </row>
    <row r="166" ht="11.25">
      <c r="I166" s="54"/>
    </row>
    <row r="167" ht="11.25">
      <c r="I167" s="54"/>
    </row>
    <row r="168" ht="11.25">
      <c r="I168" s="54"/>
    </row>
    <row r="169" ht="11.25">
      <c r="I169" s="54"/>
    </row>
    <row r="170" ht="11.25">
      <c r="I170" s="54"/>
    </row>
    <row r="171" ht="11.25">
      <c r="I171" s="54"/>
    </row>
    <row r="172" ht="11.25">
      <c r="I172" s="54"/>
    </row>
    <row r="173" ht="11.25">
      <c r="I173" s="54"/>
    </row>
    <row r="174" ht="11.25">
      <c r="I174" s="54"/>
    </row>
    <row r="175" ht="11.25">
      <c r="I175" s="54"/>
    </row>
    <row r="176" ht="11.25">
      <c r="I176" s="54"/>
    </row>
    <row r="177" ht="11.25">
      <c r="I177" s="54"/>
    </row>
    <row r="178" ht="11.25">
      <c r="I178" s="54"/>
    </row>
    <row r="179" ht="11.25">
      <c r="I179" s="54"/>
    </row>
    <row r="180" ht="11.25">
      <c r="I180" s="54"/>
    </row>
    <row r="181" ht="11.25">
      <c r="I181" s="54"/>
    </row>
    <row r="182" ht="11.25">
      <c r="I182" s="54"/>
    </row>
    <row r="183" ht="11.25">
      <c r="I183" s="54"/>
    </row>
    <row r="184" ht="11.25">
      <c r="I184" s="54"/>
    </row>
    <row r="185" ht="11.25">
      <c r="I185" s="54"/>
    </row>
    <row r="186" ht="11.25">
      <c r="I186" s="54"/>
    </row>
    <row r="187" ht="11.25">
      <c r="I187" s="54"/>
    </row>
    <row r="188" ht="11.25">
      <c r="I188" s="54"/>
    </row>
    <row r="189" ht="11.25">
      <c r="I189" s="54"/>
    </row>
    <row r="190" ht="11.25">
      <c r="I190" s="54"/>
    </row>
    <row r="191" ht="11.25">
      <c r="I191" s="54"/>
    </row>
    <row r="192" ht="11.25">
      <c r="I192" s="54"/>
    </row>
    <row r="193" ht="11.25">
      <c r="I193" s="54"/>
    </row>
    <row r="194" ht="11.25">
      <c r="I194" s="54"/>
    </row>
    <row r="195" ht="11.25">
      <c r="I195" s="54"/>
    </row>
    <row r="196" ht="11.25">
      <c r="I196" s="54"/>
    </row>
    <row r="197" ht="11.25">
      <c r="I197" s="54"/>
    </row>
    <row r="198" ht="11.25">
      <c r="I198" s="54"/>
    </row>
    <row r="199" ht="11.25">
      <c r="I199" s="54"/>
    </row>
    <row r="200" ht="11.25">
      <c r="I200" s="54"/>
    </row>
    <row r="201" ht="11.25">
      <c r="I201" s="54"/>
    </row>
    <row r="202" ht="11.25">
      <c r="I202" s="54"/>
    </row>
    <row r="203" ht="11.25">
      <c r="I203" s="54"/>
    </row>
    <row r="204" ht="11.25">
      <c r="I204" s="54"/>
    </row>
    <row r="205" ht="11.25">
      <c r="I205" s="54"/>
    </row>
    <row r="206" ht="11.25">
      <c r="I206" s="54"/>
    </row>
    <row r="207" ht="11.25">
      <c r="I207" s="54"/>
    </row>
    <row r="208" ht="11.25">
      <c r="I208" s="54"/>
    </row>
    <row r="209" ht="11.25">
      <c r="I209" s="54"/>
    </row>
    <row r="210" ht="11.25">
      <c r="I210" s="54"/>
    </row>
    <row r="211" ht="11.25">
      <c r="I211" s="54"/>
    </row>
    <row r="212" ht="11.25">
      <c r="I212" s="54"/>
    </row>
    <row r="213" ht="11.25">
      <c r="I213" s="54"/>
    </row>
    <row r="214" ht="11.25">
      <c r="I214" s="54"/>
    </row>
    <row r="215" ht="11.25">
      <c r="I215" s="54"/>
    </row>
    <row r="216" ht="11.25">
      <c r="I216" s="54"/>
    </row>
    <row r="217" ht="11.25">
      <c r="I217" s="54"/>
    </row>
    <row r="218" ht="11.25">
      <c r="I218" s="54"/>
    </row>
    <row r="219" ht="11.25">
      <c r="I219" s="54"/>
    </row>
    <row r="220" ht="11.25">
      <c r="I220" s="54"/>
    </row>
    <row r="221" ht="11.25">
      <c r="I221" s="54"/>
    </row>
    <row r="222" ht="11.25">
      <c r="I222" s="54"/>
    </row>
    <row r="223" ht="11.25">
      <c r="I223" s="54"/>
    </row>
    <row r="224" ht="11.25">
      <c r="I224" s="54"/>
    </row>
    <row r="225" ht="11.25">
      <c r="I225" s="54"/>
    </row>
    <row r="226" ht="11.25">
      <c r="I226" s="54"/>
    </row>
    <row r="227" ht="11.25">
      <c r="I227" s="54"/>
    </row>
    <row r="228" ht="11.25">
      <c r="I228" s="54"/>
    </row>
    <row r="229" ht="11.25">
      <c r="I229" s="54"/>
    </row>
    <row r="230" ht="11.25">
      <c r="I230" s="54"/>
    </row>
    <row r="231" ht="11.25">
      <c r="I231" s="54"/>
    </row>
    <row r="232" ht="11.25">
      <c r="I232" s="54"/>
    </row>
    <row r="233" ht="11.25">
      <c r="I233" s="54"/>
    </row>
    <row r="234" ht="11.25">
      <c r="I234" s="54"/>
    </row>
    <row r="235" ht="11.25">
      <c r="I235" s="54"/>
    </row>
    <row r="236" ht="11.25">
      <c r="I236" s="54"/>
    </row>
    <row r="237" ht="11.25">
      <c r="I237" s="54"/>
    </row>
    <row r="238" ht="11.25">
      <c r="I238" s="54"/>
    </row>
    <row r="239" ht="11.25">
      <c r="I239" s="54"/>
    </row>
    <row r="240" ht="11.25">
      <c r="I240" s="54"/>
    </row>
    <row r="241" ht="11.25">
      <c r="I241" s="54"/>
    </row>
    <row r="242" ht="11.25">
      <c r="I242" s="54"/>
    </row>
    <row r="243" ht="11.25">
      <c r="I243" s="54"/>
    </row>
    <row r="244" ht="11.25">
      <c r="I244" s="54"/>
    </row>
    <row r="245" ht="11.25">
      <c r="I245" s="54"/>
    </row>
    <row r="246" ht="11.25">
      <c r="I246" s="54"/>
    </row>
    <row r="247" ht="11.25">
      <c r="I247" s="54"/>
    </row>
    <row r="248" ht="11.25">
      <c r="I248" s="54"/>
    </row>
    <row r="249" ht="11.25">
      <c r="I249" s="54"/>
    </row>
    <row r="250" ht="11.25">
      <c r="I250" s="54"/>
    </row>
    <row r="251" ht="11.25">
      <c r="I251" s="54"/>
    </row>
    <row r="252" ht="11.25">
      <c r="I252" s="54"/>
    </row>
    <row r="253" ht="11.25">
      <c r="I253" s="54"/>
    </row>
    <row r="254" ht="11.25">
      <c r="I254" s="54"/>
    </row>
    <row r="255" ht="11.25">
      <c r="I255" s="54"/>
    </row>
    <row r="256" ht="11.25">
      <c r="I256" s="54"/>
    </row>
    <row r="257" ht="11.25">
      <c r="I257" s="54"/>
    </row>
    <row r="258" ht="11.25">
      <c r="I258" s="54"/>
    </row>
    <row r="259" ht="11.25">
      <c r="I259" s="54"/>
    </row>
    <row r="260" ht="11.25">
      <c r="I260" s="54"/>
    </row>
    <row r="261" ht="11.25">
      <c r="I261" s="54"/>
    </row>
    <row r="262" ht="11.25">
      <c r="I262" s="54"/>
    </row>
    <row r="263" ht="11.25">
      <c r="I263" s="54"/>
    </row>
    <row r="264" ht="11.25">
      <c r="I264" s="54"/>
    </row>
    <row r="265" ht="11.25">
      <c r="I265" s="54"/>
    </row>
    <row r="266" ht="11.25">
      <c r="I266" s="54"/>
    </row>
    <row r="267" ht="11.25">
      <c r="I267" s="54"/>
    </row>
    <row r="268" ht="11.25">
      <c r="I268" s="54"/>
    </row>
    <row r="269" ht="11.25">
      <c r="I269" s="54"/>
    </row>
    <row r="270" ht="11.25">
      <c r="I270" s="54"/>
    </row>
    <row r="271" ht="11.25">
      <c r="I271" s="54"/>
    </row>
    <row r="272" ht="11.25">
      <c r="I272" s="54"/>
    </row>
    <row r="273" ht="11.25">
      <c r="I273" s="54"/>
    </row>
    <row r="274" ht="11.25">
      <c r="I274" s="54"/>
    </row>
    <row r="275" ht="11.25">
      <c r="I275" s="54"/>
    </row>
    <row r="276" ht="11.25">
      <c r="I276" s="54"/>
    </row>
    <row r="277" ht="11.25">
      <c r="I277" s="54"/>
    </row>
    <row r="278" ht="11.25">
      <c r="I278" s="54"/>
    </row>
    <row r="279" ht="11.25">
      <c r="I279" s="54"/>
    </row>
    <row r="280" ht="11.25">
      <c r="I280" s="54"/>
    </row>
    <row r="281" ht="11.25">
      <c r="I281" s="54"/>
    </row>
    <row r="282" ht="11.25">
      <c r="I282" s="54"/>
    </row>
    <row r="283" ht="11.25">
      <c r="I283" s="54"/>
    </row>
    <row r="284" ht="11.25">
      <c r="I284" s="54"/>
    </row>
    <row r="285" ht="11.25">
      <c r="I285" s="54"/>
    </row>
    <row r="286" ht="11.25">
      <c r="I286" s="54"/>
    </row>
    <row r="287" ht="11.25">
      <c r="I287" s="54"/>
    </row>
    <row r="288" ht="11.25">
      <c r="I288" s="54"/>
    </row>
    <row r="289" ht="11.25">
      <c r="I289" s="54"/>
    </row>
    <row r="290" ht="11.25">
      <c r="I290" s="54"/>
    </row>
    <row r="291" ht="11.25">
      <c r="I291" s="54"/>
    </row>
    <row r="292" ht="11.25">
      <c r="I292" s="54"/>
    </row>
    <row r="293" ht="11.25">
      <c r="I293" s="54"/>
    </row>
    <row r="294" ht="11.25">
      <c r="I294" s="54"/>
    </row>
    <row r="295" ht="11.25">
      <c r="I295" s="54"/>
    </row>
    <row r="296" ht="11.25">
      <c r="I296" s="54"/>
    </row>
    <row r="297" ht="11.25">
      <c r="I297" s="54"/>
    </row>
    <row r="298" ht="11.25">
      <c r="I298" s="54"/>
    </row>
    <row r="299" ht="11.25">
      <c r="I299" s="54"/>
    </row>
    <row r="300" ht="11.25">
      <c r="I300" s="54"/>
    </row>
    <row r="301" ht="11.25">
      <c r="I301" s="54"/>
    </row>
    <row r="302" ht="11.25">
      <c r="I302" s="54"/>
    </row>
    <row r="303" ht="11.25">
      <c r="I303" s="54"/>
    </row>
    <row r="304" ht="11.25">
      <c r="I304" s="54"/>
    </row>
    <row r="305" ht="11.25">
      <c r="I305" s="54"/>
    </row>
    <row r="306" ht="11.25">
      <c r="I306" s="54"/>
    </row>
    <row r="307" ht="11.25">
      <c r="I307" s="54"/>
    </row>
    <row r="308" ht="11.25">
      <c r="I308" s="54"/>
    </row>
    <row r="309" ht="11.25">
      <c r="I309" s="54"/>
    </row>
    <row r="310" ht="11.25">
      <c r="I310" s="54"/>
    </row>
    <row r="311" ht="11.25">
      <c r="I311" s="54"/>
    </row>
    <row r="312" ht="11.25">
      <c r="I312" s="54"/>
    </row>
    <row r="313" ht="11.25">
      <c r="I313" s="54"/>
    </row>
    <row r="314" ht="11.25">
      <c r="I314" s="54"/>
    </row>
    <row r="315" ht="11.25">
      <c r="I315" s="54"/>
    </row>
    <row r="316" ht="11.25">
      <c r="I316" s="54"/>
    </row>
    <row r="317" ht="11.25">
      <c r="I317" s="54"/>
    </row>
    <row r="318" ht="11.25">
      <c r="I318" s="54"/>
    </row>
    <row r="319" ht="11.25">
      <c r="I319" s="54"/>
    </row>
    <row r="320" ht="11.25">
      <c r="I320" s="54"/>
    </row>
    <row r="321" ht="11.25">
      <c r="I321" s="54"/>
    </row>
    <row r="322" ht="11.25">
      <c r="I322" s="54"/>
    </row>
    <row r="323" ht="11.25">
      <c r="I323" s="54"/>
    </row>
    <row r="324" ht="11.25">
      <c r="I324" s="54"/>
    </row>
    <row r="325" ht="11.25">
      <c r="I325" s="54"/>
    </row>
    <row r="326" ht="11.25">
      <c r="I326" s="54"/>
    </row>
    <row r="327" ht="11.25">
      <c r="I327" s="54"/>
    </row>
    <row r="328" ht="11.25">
      <c r="I328" s="54"/>
    </row>
    <row r="329" ht="11.25">
      <c r="I329" s="54"/>
    </row>
    <row r="330" ht="11.25">
      <c r="I330" s="54"/>
    </row>
    <row r="331" ht="11.25">
      <c r="I331" s="54"/>
    </row>
    <row r="332" ht="11.25">
      <c r="I332" s="54"/>
    </row>
    <row r="333" ht="11.25">
      <c r="I333" s="54"/>
    </row>
    <row r="334" ht="11.25">
      <c r="I334" s="54"/>
    </row>
    <row r="335" ht="11.25">
      <c r="I335" s="54"/>
    </row>
    <row r="336" ht="11.25">
      <c r="I336" s="54"/>
    </row>
    <row r="337" ht="11.25">
      <c r="I337" s="54"/>
    </row>
    <row r="338" ht="11.25">
      <c r="I338" s="54"/>
    </row>
    <row r="339" ht="11.25">
      <c r="I339" s="54"/>
    </row>
    <row r="340" ht="11.25">
      <c r="I340" s="54"/>
    </row>
    <row r="341" ht="11.25">
      <c r="I341" s="54"/>
    </row>
    <row r="342" ht="11.25">
      <c r="I342" s="54"/>
    </row>
    <row r="343" ht="11.25">
      <c r="I343" s="54"/>
    </row>
    <row r="344" ht="11.25">
      <c r="I344" s="54"/>
    </row>
    <row r="345" ht="11.25">
      <c r="I345" s="54"/>
    </row>
    <row r="346" ht="11.25">
      <c r="I346" s="54"/>
    </row>
    <row r="347" ht="11.25">
      <c r="I347" s="54"/>
    </row>
    <row r="348" ht="11.25">
      <c r="I348" s="54"/>
    </row>
    <row r="349" ht="11.25">
      <c r="I349" s="54"/>
    </row>
    <row r="350" ht="11.25">
      <c r="I350" s="54"/>
    </row>
    <row r="351" ht="11.25">
      <c r="I351" s="54"/>
    </row>
    <row r="352" ht="11.25">
      <c r="I352" s="54"/>
    </row>
    <row r="353" ht="11.25">
      <c r="I353" s="54"/>
    </row>
    <row r="354" ht="11.25">
      <c r="I354" s="54"/>
    </row>
    <row r="355" ht="11.25">
      <c r="I355" s="54"/>
    </row>
    <row r="356" ht="11.25">
      <c r="I356" s="54"/>
    </row>
    <row r="357" ht="11.25">
      <c r="I357" s="54"/>
    </row>
    <row r="358" ht="11.25">
      <c r="I358" s="54"/>
    </row>
    <row r="359" ht="11.25">
      <c r="I359" s="54"/>
    </row>
    <row r="360" ht="11.25">
      <c r="I360" s="54"/>
    </row>
    <row r="361" ht="11.25">
      <c r="I361" s="54"/>
    </row>
    <row r="362" ht="11.25">
      <c r="I362" s="54"/>
    </row>
    <row r="363" ht="11.25">
      <c r="I363" s="54"/>
    </row>
    <row r="364" ht="11.25">
      <c r="I364" s="54"/>
    </row>
    <row r="365" ht="11.25">
      <c r="I365" s="54"/>
    </row>
    <row r="366" ht="11.25">
      <c r="I366" s="54"/>
    </row>
    <row r="367" ht="11.25">
      <c r="I367" s="54"/>
    </row>
    <row r="368" ht="11.25">
      <c r="I368" s="54"/>
    </row>
    <row r="369" ht="11.25">
      <c r="I369" s="54"/>
    </row>
    <row r="370" ht="11.25">
      <c r="I370" s="54"/>
    </row>
    <row r="371" ht="11.25">
      <c r="I371" s="54"/>
    </row>
    <row r="372" ht="11.25">
      <c r="I372" s="54"/>
    </row>
    <row r="373" ht="11.25">
      <c r="I373" s="54"/>
    </row>
    <row r="374" ht="11.25">
      <c r="I374" s="54"/>
    </row>
    <row r="375" ht="11.25">
      <c r="I375" s="54"/>
    </row>
    <row r="376" ht="11.25">
      <c r="I376" s="54"/>
    </row>
    <row r="377" ht="11.25">
      <c r="I377" s="54"/>
    </row>
    <row r="378" ht="11.25">
      <c r="I378" s="54"/>
    </row>
    <row r="379" ht="11.25">
      <c r="I379" s="54"/>
    </row>
    <row r="380" ht="11.25">
      <c r="I380" s="54"/>
    </row>
    <row r="381" ht="11.25">
      <c r="I381" s="54"/>
    </row>
    <row r="382" ht="11.25">
      <c r="I382" s="54"/>
    </row>
    <row r="383" ht="11.25">
      <c r="I383" s="54"/>
    </row>
    <row r="384" ht="11.25">
      <c r="I384" s="54"/>
    </row>
    <row r="385" ht="11.25">
      <c r="I385" s="54"/>
    </row>
    <row r="386" ht="11.25">
      <c r="I386" s="54"/>
    </row>
    <row r="387" ht="11.25">
      <c r="I387" s="54"/>
    </row>
    <row r="388" ht="11.25">
      <c r="I388" s="54"/>
    </row>
    <row r="389" ht="11.25">
      <c r="I389" s="54"/>
    </row>
    <row r="390" ht="11.25">
      <c r="I390" s="54"/>
    </row>
    <row r="391" ht="11.25">
      <c r="I391" s="54"/>
    </row>
    <row r="392" ht="11.25">
      <c r="I392" s="54"/>
    </row>
    <row r="393" ht="11.25">
      <c r="I393" s="54"/>
    </row>
    <row r="394" ht="11.25">
      <c r="I394" s="54"/>
    </row>
    <row r="395" ht="11.25">
      <c r="I395" s="54"/>
    </row>
    <row r="396" ht="11.25">
      <c r="I396" s="54"/>
    </row>
    <row r="397" ht="11.25">
      <c r="I397" s="54"/>
    </row>
    <row r="398" ht="11.25">
      <c r="I398" s="54"/>
    </row>
    <row r="399" ht="11.25">
      <c r="I399" s="54"/>
    </row>
    <row r="400" ht="11.25">
      <c r="I400" s="54"/>
    </row>
    <row r="401" ht="11.25">
      <c r="I401" s="54"/>
    </row>
    <row r="402" ht="11.25">
      <c r="I402" s="54"/>
    </row>
    <row r="403" ht="11.25">
      <c r="I403" s="54"/>
    </row>
    <row r="404" ht="11.25">
      <c r="I404" s="54"/>
    </row>
    <row r="405" ht="11.25">
      <c r="I405" s="54"/>
    </row>
    <row r="406" ht="11.25">
      <c r="I406" s="54"/>
    </row>
    <row r="407" ht="11.25">
      <c r="I407" s="54"/>
    </row>
    <row r="408" ht="11.25">
      <c r="I408" s="54"/>
    </row>
    <row r="409" ht="11.25">
      <c r="I409" s="54"/>
    </row>
    <row r="410" ht="11.25">
      <c r="I410" s="54"/>
    </row>
    <row r="411" ht="11.25">
      <c r="I411" s="54"/>
    </row>
    <row r="412" ht="11.25">
      <c r="I412" s="54"/>
    </row>
    <row r="413" ht="11.25">
      <c r="I413" s="54"/>
    </row>
    <row r="414" ht="11.25">
      <c r="I414" s="54"/>
    </row>
    <row r="415" ht="11.25">
      <c r="I415" s="54"/>
    </row>
    <row r="416" ht="11.25">
      <c r="I416" s="54"/>
    </row>
    <row r="417" ht="11.25">
      <c r="I417" s="54"/>
    </row>
    <row r="418" ht="11.25">
      <c r="I418" s="54"/>
    </row>
    <row r="419" ht="11.25">
      <c r="I419" s="54"/>
    </row>
    <row r="420" ht="11.25">
      <c r="I420" s="54"/>
    </row>
    <row r="421" ht="11.25">
      <c r="I421" s="54"/>
    </row>
    <row r="422" ht="11.25">
      <c r="I422" s="54"/>
    </row>
    <row r="423" ht="11.25">
      <c r="I423" s="54"/>
    </row>
    <row r="424" ht="11.25">
      <c r="I424" s="54"/>
    </row>
    <row r="425" ht="11.25">
      <c r="I425" s="54"/>
    </row>
    <row r="426" ht="11.25">
      <c r="I426" s="54"/>
    </row>
    <row r="427" ht="11.25">
      <c r="I427" s="54"/>
    </row>
    <row r="428" ht="11.25">
      <c r="I428" s="54"/>
    </row>
    <row r="429" ht="11.25">
      <c r="I429" s="54"/>
    </row>
    <row r="430" ht="11.25">
      <c r="I430" s="54"/>
    </row>
    <row r="431" ht="11.25">
      <c r="I431" s="54"/>
    </row>
    <row r="432" ht="11.25">
      <c r="I432" s="54"/>
    </row>
    <row r="433" ht="11.25">
      <c r="I433" s="54"/>
    </row>
    <row r="434" ht="11.25">
      <c r="I434" s="54"/>
    </row>
    <row r="435" ht="11.25">
      <c r="I435" s="54"/>
    </row>
    <row r="436" ht="11.25">
      <c r="I436" s="54"/>
    </row>
    <row r="437" ht="11.25">
      <c r="I437" s="54"/>
    </row>
    <row r="438" ht="11.25">
      <c r="I438" s="54"/>
    </row>
    <row r="439" ht="11.25">
      <c r="I439" s="54"/>
    </row>
    <row r="440" ht="11.25">
      <c r="I440" s="54"/>
    </row>
    <row r="441" ht="11.25">
      <c r="I441" s="54"/>
    </row>
    <row r="442" ht="11.25">
      <c r="I442" s="54"/>
    </row>
    <row r="443" ht="11.25">
      <c r="I443" s="54"/>
    </row>
    <row r="444" ht="11.25">
      <c r="I444" s="54"/>
    </row>
    <row r="445" ht="11.25">
      <c r="I445" s="54"/>
    </row>
    <row r="446" ht="11.25">
      <c r="I446" s="54"/>
    </row>
    <row r="447" ht="11.25">
      <c r="I447" s="54"/>
    </row>
    <row r="448" ht="11.25">
      <c r="I448" s="54"/>
    </row>
    <row r="449" ht="11.25">
      <c r="I449" s="54"/>
    </row>
    <row r="450" ht="11.25">
      <c r="I450" s="54"/>
    </row>
    <row r="451" ht="11.25">
      <c r="I451" s="54"/>
    </row>
    <row r="452" ht="11.25">
      <c r="I452" s="54"/>
    </row>
    <row r="453" ht="11.25">
      <c r="I453" s="54"/>
    </row>
    <row r="454" ht="11.25">
      <c r="I454" s="54"/>
    </row>
    <row r="455" ht="11.25">
      <c r="I455" s="54"/>
    </row>
    <row r="456" ht="11.25">
      <c r="I456" s="54"/>
    </row>
    <row r="457" ht="11.25">
      <c r="I457" s="54"/>
    </row>
    <row r="458" ht="11.25">
      <c r="I458" s="54"/>
    </row>
    <row r="459" ht="11.25">
      <c r="I459" s="54"/>
    </row>
    <row r="460" ht="11.25">
      <c r="I460" s="54"/>
    </row>
    <row r="461" ht="11.25">
      <c r="I461" s="54"/>
    </row>
    <row r="462" ht="11.25">
      <c r="I462" s="54"/>
    </row>
    <row r="463" ht="11.25">
      <c r="I463" s="54"/>
    </row>
    <row r="464" ht="11.25">
      <c r="I464" s="54"/>
    </row>
    <row r="465" ht="11.25">
      <c r="I465" s="54"/>
    </row>
    <row r="466" ht="11.25">
      <c r="I466" s="54"/>
    </row>
    <row r="467" ht="11.25">
      <c r="I467" s="54"/>
    </row>
    <row r="468" ht="11.25">
      <c r="I468" s="54"/>
    </row>
    <row r="469" ht="11.25">
      <c r="I469" s="54"/>
    </row>
    <row r="470" ht="11.25">
      <c r="I470" s="54"/>
    </row>
    <row r="471" ht="11.25">
      <c r="I471" s="54"/>
    </row>
    <row r="472" ht="11.25">
      <c r="I472" s="54"/>
    </row>
    <row r="473" ht="11.25">
      <c r="I473" s="54"/>
    </row>
    <row r="474" ht="11.25">
      <c r="I474" s="54"/>
    </row>
    <row r="475" ht="11.25">
      <c r="I475" s="54"/>
    </row>
    <row r="476" ht="11.25">
      <c r="I476" s="54"/>
    </row>
    <row r="477" ht="11.25">
      <c r="I477" s="54"/>
    </row>
    <row r="478" ht="11.25">
      <c r="I478" s="54"/>
    </row>
    <row r="479" ht="11.25">
      <c r="I479" s="54"/>
    </row>
    <row r="480" ht="11.25">
      <c r="I480" s="54"/>
    </row>
    <row r="481" ht="11.25">
      <c r="I481" s="54"/>
    </row>
    <row r="482" ht="11.25">
      <c r="I482" s="54"/>
    </row>
    <row r="483" ht="11.25">
      <c r="I483" s="54"/>
    </row>
    <row r="484" ht="11.25">
      <c r="I484" s="54"/>
    </row>
    <row r="485" ht="11.25">
      <c r="I485" s="54"/>
    </row>
    <row r="486" ht="11.25">
      <c r="I486" s="54"/>
    </row>
    <row r="487" ht="11.25">
      <c r="I487" s="54"/>
    </row>
    <row r="488" ht="11.25">
      <c r="I488" s="54"/>
    </row>
    <row r="489" ht="11.25">
      <c r="I489" s="54"/>
    </row>
    <row r="490" ht="11.25">
      <c r="I490" s="54"/>
    </row>
    <row r="491" ht="11.25">
      <c r="I491" s="54"/>
    </row>
    <row r="492" ht="11.25">
      <c r="I492" s="54"/>
    </row>
    <row r="493" ht="11.25">
      <c r="I493" s="54"/>
    </row>
    <row r="494" ht="11.25">
      <c r="I494" s="54"/>
    </row>
    <row r="495" ht="11.25">
      <c r="I495" s="54"/>
    </row>
    <row r="496" ht="11.25">
      <c r="I496" s="54"/>
    </row>
    <row r="497" ht="11.25">
      <c r="I497" s="54"/>
    </row>
    <row r="498" ht="11.25">
      <c r="I498" s="54"/>
    </row>
    <row r="499" ht="11.25">
      <c r="I499" s="54"/>
    </row>
    <row r="500" ht="11.25">
      <c r="I500" s="54"/>
    </row>
    <row r="501" ht="11.25">
      <c r="I501" s="54"/>
    </row>
    <row r="502" ht="11.25">
      <c r="I502" s="54"/>
    </row>
    <row r="503" ht="11.25">
      <c r="I503" s="54"/>
    </row>
    <row r="504" ht="11.25">
      <c r="I504" s="54"/>
    </row>
    <row r="505" ht="11.25">
      <c r="I505" s="54"/>
    </row>
    <row r="506" ht="11.25">
      <c r="I506" s="54"/>
    </row>
    <row r="507" ht="11.25">
      <c r="I507" s="54"/>
    </row>
    <row r="508" ht="11.25">
      <c r="I508" s="54"/>
    </row>
    <row r="509" ht="11.25">
      <c r="I509" s="54"/>
    </row>
    <row r="510" ht="11.25">
      <c r="I510" s="54"/>
    </row>
    <row r="511" ht="11.25">
      <c r="I511" s="54"/>
    </row>
    <row r="512" ht="11.25">
      <c r="I512" s="54"/>
    </row>
    <row r="513" ht="11.25">
      <c r="I513" s="54"/>
    </row>
    <row r="514" ht="11.25">
      <c r="I514" s="54"/>
    </row>
    <row r="515" ht="11.25">
      <c r="I515" s="54"/>
    </row>
    <row r="516" ht="11.25">
      <c r="I516" s="54"/>
    </row>
    <row r="517" ht="11.25">
      <c r="I517" s="54"/>
    </row>
    <row r="518" ht="11.25">
      <c r="I518" s="54"/>
    </row>
    <row r="519" ht="11.25">
      <c r="I519" s="54"/>
    </row>
    <row r="520" ht="11.25">
      <c r="I520" s="54"/>
    </row>
    <row r="521" ht="11.25">
      <c r="I521" s="54"/>
    </row>
    <row r="522" ht="11.25">
      <c r="I522" s="54"/>
    </row>
    <row r="523" ht="11.25">
      <c r="I523" s="54"/>
    </row>
    <row r="524" ht="11.25">
      <c r="I524" s="54"/>
    </row>
    <row r="525" ht="11.25">
      <c r="I525" s="54"/>
    </row>
    <row r="526" ht="11.25">
      <c r="I526" s="54"/>
    </row>
    <row r="527" ht="11.25">
      <c r="I527" s="54"/>
    </row>
    <row r="528" ht="11.25">
      <c r="I528" s="54"/>
    </row>
    <row r="529" ht="11.25">
      <c r="I529" s="54"/>
    </row>
    <row r="530" ht="11.25">
      <c r="I530" s="54"/>
    </row>
    <row r="531" ht="11.25">
      <c r="I531" s="54"/>
    </row>
    <row r="532" ht="11.25">
      <c r="I532" s="54"/>
    </row>
    <row r="533" ht="11.25">
      <c r="I533" s="54"/>
    </row>
    <row r="534" ht="11.25">
      <c r="I534" s="54"/>
    </row>
    <row r="535" ht="11.25">
      <c r="I535" s="54"/>
    </row>
    <row r="536" ht="11.25">
      <c r="I536" s="54"/>
    </row>
    <row r="537" ht="11.25">
      <c r="I537" s="54"/>
    </row>
    <row r="538" ht="11.25">
      <c r="I538" s="54"/>
    </row>
    <row r="539" ht="11.25">
      <c r="I539" s="54"/>
    </row>
    <row r="540" ht="11.25">
      <c r="I540" s="54"/>
    </row>
    <row r="541" ht="11.25">
      <c r="I541" s="54"/>
    </row>
    <row r="542" ht="11.25">
      <c r="I542" s="54"/>
    </row>
    <row r="543" ht="11.25">
      <c r="I543" s="54"/>
    </row>
    <row r="544" ht="11.25">
      <c r="I544" s="54"/>
    </row>
    <row r="545" ht="11.25">
      <c r="I545" s="54"/>
    </row>
    <row r="546" ht="11.25">
      <c r="I546" s="54"/>
    </row>
    <row r="547" ht="11.25">
      <c r="I547" s="54"/>
    </row>
    <row r="548" ht="11.25">
      <c r="I548" s="54"/>
    </row>
    <row r="549" ht="11.25">
      <c r="I549" s="54"/>
    </row>
    <row r="550" ht="11.25">
      <c r="I550" s="54"/>
    </row>
    <row r="551" ht="11.25">
      <c r="I551" s="54"/>
    </row>
    <row r="552" ht="11.25">
      <c r="I552" s="54"/>
    </row>
    <row r="553" ht="11.25">
      <c r="I553" s="54"/>
    </row>
    <row r="554" ht="11.25">
      <c r="I554" s="54"/>
    </row>
    <row r="555" ht="11.25">
      <c r="I555" s="54"/>
    </row>
    <row r="556" ht="11.25">
      <c r="I556" s="54"/>
    </row>
    <row r="557" ht="11.25">
      <c r="I557" s="54"/>
    </row>
    <row r="558" ht="11.25">
      <c r="I558" s="54"/>
    </row>
    <row r="559" ht="11.25">
      <c r="I559" s="54"/>
    </row>
    <row r="560" ht="11.25">
      <c r="I560" s="54"/>
    </row>
    <row r="561" ht="11.25">
      <c r="I561" s="54"/>
    </row>
    <row r="562" ht="11.25">
      <c r="I562" s="54"/>
    </row>
    <row r="563" ht="11.25">
      <c r="I563" s="54"/>
    </row>
    <row r="564" ht="11.25">
      <c r="I564" s="54"/>
    </row>
    <row r="565" ht="11.25">
      <c r="I565" s="54"/>
    </row>
    <row r="566" ht="11.25">
      <c r="I566" s="54"/>
    </row>
    <row r="567" ht="11.25">
      <c r="I567" s="54"/>
    </row>
    <row r="568" ht="11.25">
      <c r="I568" s="54"/>
    </row>
    <row r="569" ht="11.25">
      <c r="I569" s="54"/>
    </row>
    <row r="570" ht="11.25">
      <c r="I570" s="54"/>
    </row>
    <row r="571" ht="11.25">
      <c r="I571" s="54"/>
    </row>
    <row r="572" ht="11.25">
      <c r="I572" s="54"/>
    </row>
    <row r="573" ht="11.25">
      <c r="I573" s="54"/>
    </row>
    <row r="574" ht="11.25">
      <c r="I574" s="54"/>
    </row>
    <row r="575" ht="11.25">
      <c r="I575" s="54"/>
    </row>
    <row r="576" ht="11.25">
      <c r="I576" s="54"/>
    </row>
    <row r="577" ht="11.25">
      <c r="I577" s="54"/>
    </row>
    <row r="578" ht="11.25">
      <c r="I578" s="54"/>
    </row>
    <row r="579" ht="11.25">
      <c r="I579" s="54"/>
    </row>
    <row r="580" ht="11.25">
      <c r="I580" s="54"/>
    </row>
    <row r="581" ht="11.25">
      <c r="I581" s="54"/>
    </row>
    <row r="582" ht="11.25">
      <c r="I582" s="54"/>
    </row>
    <row r="583" ht="11.25">
      <c r="I583" s="54"/>
    </row>
    <row r="584" ht="11.25">
      <c r="I584" s="54"/>
    </row>
    <row r="585" ht="11.25">
      <c r="I585" s="54"/>
    </row>
    <row r="586" ht="11.25">
      <c r="I586" s="54"/>
    </row>
    <row r="587" ht="11.25">
      <c r="I587" s="54"/>
    </row>
    <row r="588" ht="11.25">
      <c r="I588" s="54"/>
    </row>
    <row r="589" ht="11.25">
      <c r="I589" s="54"/>
    </row>
    <row r="590" ht="11.25">
      <c r="I590" s="54"/>
    </row>
    <row r="591" ht="11.25">
      <c r="I591" s="54"/>
    </row>
    <row r="592" ht="11.25">
      <c r="I592" s="54"/>
    </row>
    <row r="593" ht="11.25">
      <c r="I593" s="54"/>
    </row>
    <row r="594" ht="11.25">
      <c r="I594" s="54"/>
    </row>
    <row r="595" ht="11.25">
      <c r="I595" s="54"/>
    </row>
    <row r="596" ht="11.25">
      <c r="I596" s="54"/>
    </row>
    <row r="597" ht="11.25">
      <c r="I597" s="54"/>
    </row>
    <row r="598" ht="11.25">
      <c r="I598" s="54"/>
    </row>
    <row r="599" ht="11.25">
      <c r="I599" s="54"/>
    </row>
    <row r="600" ht="11.25">
      <c r="I600" s="54"/>
    </row>
    <row r="601" ht="11.25">
      <c r="I601" s="54"/>
    </row>
    <row r="602" ht="11.25">
      <c r="I602" s="54"/>
    </row>
    <row r="603" ht="11.25">
      <c r="I603" s="54"/>
    </row>
    <row r="604" ht="11.25">
      <c r="I604" s="54"/>
    </row>
    <row r="605" ht="11.25">
      <c r="I605" s="54"/>
    </row>
    <row r="606" ht="11.25">
      <c r="I606" s="54"/>
    </row>
    <row r="607" ht="11.25">
      <c r="I607" s="54"/>
    </row>
    <row r="608" ht="11.25">
      <c r="I608" s="54"/>
    </row>
    <row r="609" ht="11.25">
      <c r="I609" s="54"/>
    </row>
    <row r="610" ht="11.25">
      <c r="I610" s="54"/>
    </row>
    <row r="611" ht="11.25">
      <c r="I611" s="54"/>
    </row>
    <row r="612" ht="11.25">
      <c r="I612" s="54"/>
    </row>
    <row r="613" ht="11.25">
      <c r="I613" s="54"/>
    </row>
    <row r="614" ht="11.25">
      <c r="I614" s="54"/>
    </row>
    <row r="615" ht="11.25">
      <c r="I615" s="54"/>
    </row>
    <row r="616" ht="11.25">
      <c r="I616" s="54"/>
    </row>
    <row r="617" ht="11.25">
      <c r="I617" s="54"/>
    </row>
    <row r="618" ht="11.25">
      <c r="I618" s="54"/>
    </row>
    <row r="619" ht="11.25">
      <c r="I619" s="54"/>
    </row>
    <row r="620" ht="11.25">
      <c r="I620" s="54"/>
    </row>
    <row r="621" ht="11.25">
      <c r="I621" s="54"/>
    </row>
    <row r="622" ht="11.25">
      <c r="I622" s="54"/>
    </row>
    <row r="623" ht="11.25">
      <c r="I623" s="54"/>
    </row>
    <row r="624" ht="11.25">
      <c r="I624" s="54"/>
    </row>
    <row r="625" ht="11.25">
      <c r="I625" s="54"/>
    </row>
    <row r="626" ht="11.25">
      <c r="I626" s="54"/>
    </row>
    <row r="627" ht="11.25">
      <c r="I627" s="54"/>
    </row>
    <row r="628" ht="11.25">
      <c r="I628" s="54"/>
    </row>
    <row r="629" ht="11.25">
      <c r="I629" s="54"/>
    </row>
    <row r="630" ht="11.25">
      <c r="I630" s="54"/>
    </row>
    <row r="631" ht="11.25">
      <c r="I631" s="54"/>
    </row>
    <row r="632" ht="11.25">
      <c r="I632" s="54"/>
    </row>
    <row r="633" ht="11.25">
      <c r="I633" s="54"/>
    </row>
    <row r="634" ht="11.25">
      <c r="I634" s="54"/>
    </row>
    <row r="635" ht="11.25">
      <c r="I635" s="54"/>
    </row>
    <row r="636" ht="11.25">
      <c r="I636" s="54"/>
    </row>
    <row r="637" ht="11.25">
      <c r="I637" s="54"/>
    </row>
    <row r="638" ht="11.25">
      <c r="I638" s="54"/>
    </row>
    <row r="639" ht="11.25">
      <c r="I639" s="54"/>
    </row>
    <row r="640" ht="11.25">
      <c r="I640" s="54"/>
    </row>
    <row r="641" ht="11.25">
      <c r="I641" s="54"/>
    </row>
    <row r="642" ht="11.25">
      <c r="I642" s="54"/>
    </row>
    <row r="643" ht="11.25">
      <c r="I643" s="54"/>
    </row>
    <row r="644" ht="11.25">
      <c r="I644" s="54"/>
    </row>
    <row r="645" ht="11.25">
      <c r="I645" s="54"/>
    </row>
    <row r="646" ht="11.25">
      <c r="I646" s="54"/>
    </row>
    <row r="647" ht="11.25">
      <c r="I647" s="54"/>
    </row>
    <row r="648" ht="11.25">
      <c r="I648" s="54"/>
    </row>
    <row r="649" ht="11.25">
      <c r="I649" s="54"/>
    </row>
    <row r="650" ht="11.25">
      <c r="I650" s="54"/>
    </row>
    <row r="651" ht="11.25">
      <c r="I651" s="54"/>
    </row>
    <row r="652" ht="11.25">
      <c r="I652" s="54"/>
    </row>
    <row r="653" ht="11.25">
      <c r="I653" s="54"/>
    </row>
    <row r="654" ht="11.25">
      <c r="I654" s="54"/>
    </row>
    <row r="655" ht="11.25">
      <c r="I655" s="54"/>
    </row>
    <row r="656" ht="11.25">
      <c r="I656" s="54"/>
    </row>
    <row r="657" ht="11.25">
      <c r="I657" s="54"/>
    </row>
    <row r="658" ht="11.25">
      <c r="I658" s="54"/>
    </row>
    <row r="659" ht="11.25">
      <c r="I659" s="54"/>
    </row>
    <row r="660" ht="11.25">
      <c r="I660" s="54"/>
    </row>
    <row r="661" ht="11.25">
      <c r="I661" s="54"/>
    </row>
    <row r="662" ht="11.25">
      <c r="I662" s="54"/>
    </row>
    <row r="663" ht="11.25">
      <c r="I663" s="54"/>
    </row>
    <row r="664" ht="11.25">
      <c r="I664" s="54"/>
    </row>
    <row r="665" ht="11.25">
      <c r="I665" s="54"/>
    </row>
    <row r="666" ht="11.25">
      <c r="I666" s="54"/>
    </row>
    <row r="667" ht="11.25">
      <c r="I667" s="54"/>
    </row>
    <row r="668" ht="11.25">
      <c r="I668" s="54"/>
    </row>
    <row r="669" ht="11.25">
      <c r="I669" s="54"/>
    </row>
    <row r="670" ht="11.25">
      <c r="I670" s="54"/>
    </row>
    <row r="671" ht="11.25">
      <c r="I671" s="54"/>
    </row>
    <row r="672" ht="11.25">
      <c r="I672" s="54"/>
    </row>
    <row r="673" ht="11.25">
      <c r="I673" s="54"/>
    </row>
    <row r="674" ht="11.25">
      <c r="I674" s="54"/>
    </row>
    <row r="675" ht="11.25">
      <c r="I675" s="54"/>
    </row>
    <row r="676" ht="11.25">
      <c r="I676" s="54"/>
    </row>
    <row r="677" ht="11.25">
      <c r="I677" s="54"/>
    </row>
    <row r="678" ht="11.25">
      <c r="I678" s="54"/>
    </row>
    <row r="679" ht="11.25">
      <c r="I679" s="54"/>
    </row>
    <row r="680" ht="11.25">
      <c r="I680" s="54"/>
    </row>
    <row r="681" ht="11.25">
      <c r="I681" s="54"/>
    </row>
    <row r="682" ht="11.25">
      <c r="I682" s="54"/>
    </row>
    <row r="683" ht="11.25">
      <c r="I683" s="54"/>
    </row>
    <row r="684" ht="11.25">
      <c r="I684" s="54"/>
    </row>
    <row r="685" ht="11.25">
      <c r="I685" s="54"/>
    </row>
    <row r="686" ht="11.25">
      <c r="I686" s="54"/>
    </row>
    <row r="687" ht="11.25">
      <c r="I687" s="54"/>
    </row>
    <row r="688" ht="11.25">
      <c r="I688" s="54"/>
    </row>
    <row r="689" ht="11.25">
      <c r="I689" s="54"/>
    </row>
    <row r="690" ht="11.25">
      <c r="I690" s="54"/>
    </row>
    <row r="691" ht="11.25">
      <c r="I691" s="54"/>
    </row>
    <row r="692" ht="11.25">
      <c r="I692" s="54"/>
    </row>
    <row r="693" ht="11.25">
      <c r="I693" s="54"/>
    </row>
    <row r="694" ht="11.25">
      <c r="I694" s="54"/>
    </row>
    <row r="695" ht="11.25">
      <c r="I695" s="54"/>
    </row>
    <row r="696" ht="11.25">
      <c r="I696" s="54"/>
    </row>
    <row r="697" ht="11.25">
      <c r="I697" s="54"/>
    </row>
    <row r="698" ht="11.25">
      <c r="I698" s="54"/>
    </row>
    <row r="699" ht="11.25">
      <c r="I699" s="54"/>
    </row>
    <row r="700" ht="11.25">
      <c r="I700" s="54"/>
    </row>
    <row r="701" ht="11.25">
      <c r="I701" s="54"/>
    </row>
    <row r="702" ht="11.25">
      <c r="I702" s="54"/>
    </row>
    <row r="703" ht="11.25">
      <c r="I703" s="54"/>
    </row>
    <row r="704" ht="11.25">
      <c r="I704" s="54"/>
    </row>
    <row r="705" ht="11.25">
      <c r="I705" s="54"/>
    </row>
    <row r="706" ht="11.25">
      <c r="I706" s="54"/>
    </row>
    <row r="707" ht="11.25">
      <c r="I707" s="54"/>
    </row>
    <row r="708" ht="11.25">
      <c r="I708" s="54"/>
    </row>
    <row r="709" ht="11.25">
      <c r="I709" s="54"/>
    </row>
    <row r="710" ht="11.25">
      <c r="I710" s="54"/>
    </row>
    <row r="711" ht="11.25">
      <c r="I711" s="54"/>
    </row>
    <row r="712" ht="11.25">
      <c r="I712" s="54"/>
    </row>
    <row r="713" ht="11.25">
      <c r="I713" s="54"/>
    </row>
    <row r="714" ht="11.25">
      <c r="I714" s="54"/>
    </row>
    <row r="715" ht="11.25">
      <c r="I715" s="54"/>
    </row>
    <row r="716" ht="11.25">
      <c r="I716" s="54"/>
    </row>
    <row r="717" ht="11.25">
      <c r="I717" s="54"/>
    </row>
    <row r="718" ht="11.25">
      <c r="I718" s="54"/>
    </row>
    <row r="719" ht="11.25">
      <c r="I719" s="54"/>
    </row>
    <row r="720" ht="11.25">
      <c r="I720" s="54"/>
    </row>
    <row r="721" ht="11.25">
      <c r="I721" s="54"/>
    </row>
    <row r="722" ht="11.25">
      <c r="I722" s="54"/>
    </row>
    <row r="723" ht="11.25">
      <c r="I723" s="54"/>
    </row>
    <row r="724" ht="11.25">
      <c r="I724" s="54"/>
    </row>
    <row r="725" ht="11.25">
      <c r="I725" s="54"/>
    </row>
    <row r="726" ht="11.25">
      <c r="I726" s="54"/>
    </row>
    <row r="727" ht="11.25">
      <c r="I727" s="54"/>
    </row>
    <row r="728" ht="11.25">
      <c r="I728" s="54"/>
    </row>
    <row r="729" ht="11.25">
      <c r="I729" s="54"/>
    </row>
    <row r="730" ht="11.25">
      <c r="I730" s="54"/>
    </row>
    <row r="731" ht="11.25">
      <c r="I731" s="54"/>
    </row>
    <row r="732" ht="11.25">
      <c r="I732" s="54"/>
    </row>
    <row r="733" ht="11.25">
      <c r="I733" s="54"/>
    </row>
    <row r="734" ht="11.25">
      <c r="I734" s="54"/>
    </row>
    <row r="735" ht="11.25">
      <c r="I735" s="54"/>
    </row>
    <row r="736" ht="11.25">
      <c r="I736" s="54"/>
    </row>
    <row r="737" ht="11.25">
      <c r="I737" s="54"/>
    </row>
    <row r="738" ht="11.25">
      <c r="I738" s="54"/>
    </row>
    <row r="739" ht="11.25">
      <c r="I739" s="54"/>
    </row>
    <row r="740" ht="11.25">
      <c r="I740" s="54"/>
    </row>
    <row r="741" ht="11.25">
      <c r="I741" s="54"/>
    </row>
    <row r="742" ht="11.25">
      <c r="I742" s="54"/>
    </row>
    <row r="743" ht="11.25">
      <c r="I743" s="54"/>
    </row>
    <row r="744" ht="11.25">
      <c r="I744" s="54"/>
    </row>
    <row r="745" ht="11.25">
      <c r="I745" s="54"/>
    </row>
    <row r="746" ht="11.25">
      <c r="I746" s="54"/>
    </row>
    <row r="747" ht="11.25">
      <c r="I747" s="54"/>
    </row>
    <row r="748" ht="11.25">
      <c r="I748" s="54"/>
    </row>
    <row r="749" ht="11.25">
      <c r="I749" s="54"/>
    </row>
    <row r="750" ht="11.25">
      <c r="I750" s="54"/>
    </row>
    <row r="751" ht="11.25">
      <c r="I751" s="54"/>
    </row>
    <row r="752" ht="11.25">
      <c r="I752" s="54"/>
    </row>
    <row r="753" ht="11.25">
      <c r="I753" s="54"/>
    </row>
    <row r="754" ht="11.25">
      <c r="I754" s="54"/>
    </row>
    <row r="755" ht="11.25">
      <c r="I755" s="54"/>
    </row>
    <row r="756" ht="11.25">
      <c r="I756" s="54"/>
    </row>
    <row r="757" ht="11.25">
      <c r="I757" s="54"/>
    </row>
    <row r="758" ht="11.25">
      <c r="I758" s="54"/>
    </row>
    <row r="759" ht="11.25">
      <c r="I759" s="54"/>
    </row>
    <row r="760" ht="11.25">
      <c r="I760" s="54"/>
    </row>
    <row r="761" ht="11.25">
      <c r="I761" s="54"/>
    </row>
    <row r="762" ht="11.25">
      <c r="I762" s="54"/>
    </row>
    <row r="763" ht="11.25">
      <c r="I763" s="54"/>
    </row>
    <row r="764" ht="11.25">
      <c r="I764" s="54"/>
    </row>
    <row r="765" ht="11.25">
      <c r="I765" s="54"/>
    </row>
    <row r="766" ht="11.25">
      <c r="I766" s="54"/>
    </row>
    <row r="767" ht="11.25">
      <c r="I767" s="54"/>
    </row>
    <row r="768" ht="11.25">
      <c r="I768" s="54"/>
    </row>
    <row r="769" ht="11.25">
      <c r="I769" s="54"/>
    </row>
    <row r="770" ht="11.25">
      <c r="I770" s="54"/>
    </row>
    <row r="771" ht="11.25">
      <c r="I771" s="54"/>
    </row>
    <row r="772" ht="11.25">
      <c r="I772" s="54"/>
    </row>
    <row r="773" ht="11.25">
      <c r="I773" s="54"/>
    </row>
    <row r="774" ht="11.25">
      <c r="I774" s="54"/>
    </row>
    <row r="775" ht="11.25">
      <c r="I775" s="54"/>
    </row>
    <row r="776" ht="11.25">
      <c r="I776" s="54"/>
    </row>
    <row r="777" ht="11.25">
      <c r="I777" s="54"/>
    </row>
    <row r="778" ht="11.25">
      <c r="I778" s="54"/>
    </row>
    <row r="779" ht="11.25">
      <c r="I779" s="54"/>
    </row>
    <row r="780" ht="11.25">
      <c r="I780" s="54"/>
    </row>
    <row r="781" ht="11.25">
      <c r="I781" s="54"/>
    </row>
    <row r="782" ht="11.25">
      <c r="I782" s="54"/>
    </row>
    <row r="783" ht="11.25">
      <c r="I783" s="54"/>
    </row>
    <row r="784" ht="11.25">
      <c r="I784" s="54"/>
    </row>
    <row r="785" ht="11.25">
      <c r="I785" s="54"/>
    </row>
    <row r="786" ht="11.25">
      <c r="I786" s="54"/>
    </row>
    <row r="787" ht="11.25">
      <c r="I787" s="54"/>
    </row>
    <row r="788" ht="11.25">
      <c r="I788" s="54"/>
    </row>
    <row r="789" ht="11.25">
      <c r="I789" s="54"/>
    </row>
    <row r="790" ht="11.25">
      <c r="I790" s="54"/>
    </row>
    <row r="791" ht="11.25">
      <c r="I791" s="54"/>
    </row>
    <row r="792" ht="11.25">
      <c r="I792" s="54"/>
    </row>
    <row r="793" ht="11.25">
      <c r="I793" s="54"/>
    </row>
    <row r="794" ht="11.25">
      <c r="I794" s="54"/>
    </row>
    <row r="795" ht="11.25">
      <c r="I795" s="54"/>
    </row>
    <row r="796" ht="11.25">
      <c r="I796" s="54"/>
    </row>
    <row r="797" ht="11.25">
      <c r="I797" s="54"/>
    </row>
    <row r="798" ht="11.25">
      <c r="I798" s="54"/>
    </row>
    <row r="799" ht="11.25">
      <c r="I799" s="54"/>
    </row>
    <row r="800" ht="11.25">
      <c r="I800" s="54"/>
    </row>
    <row r="801" ht="11.25">
      <c r="I801" s="54"/>
    </row>
    <row r="802" ht="11.25">
      <c r="I802" s="54"/>
    </row>
    <row r="803" ht="11.25">
      <c r="I803" s="54"/>
    </row>
    <row r="804" ht="11.25">
      <c r="I804" s="54"/>
    </row>
    <row r="805" ht="11.25">
      <c r="I805" s="54"/>
    </row>
    <row r="806" ht="11.25">
      <c r="I806" s="54"/>
    </row>
    <row r="807" ht="11.25">
      <c r="I807" s="54"/>
    </row>
    <row r="808" ht="11.25">
      <c r="I808" s="54"/>
    </row>
    <row r="809" ht="11.25">
      <c r="I809" s="54"/>
    </row>
    <row r="810" ht="11.25">
      <c r="I810" s="54"/>
    </row>
    <row r="811" ht="11.25">
      <c r="I811" s="54"/>
    </row>
    <row r="812" ht="11.25">
      <c r="I812" s="54"/>
    </row>
    <row r="813" ht="11.25">
      <c r="I813" s="54"/>
    </row>
    <row r="814" ht="11.25">
      <c r="I814" s="54"/>
    </row>
    <row r="815" ht="11.25">
      <c r="I815" s="54"/>
    </row>
    <row r="816" ht="11.25">
      <c r="I816" s="54"/>
    </row>
    <row r="817" ht="11.25">
      <c r="I817" s="54"/>
    </row>
    <row r="818" ht="11.25">
      <c r="I818" s="54"/>
    </row>
    <row r="819" ht="11.25">
      <c r="I819" s="54"/>
    </row>
    <row r="820" ht="11.25">
      <c r="I820" s="54"/>
    </row>
    <row r="821" ht="11.25">
      <c r="I821" s="54"/>
    </row>
    <row r="822" ht="11.25">
      <c r="I822" s="54"/>
    </row>
    <row r="823" ht="11.25">
      <c r="I823" s="54"/>
    </row>
    <row r="824" ht="11.25">
      <c r="I824" s="54"/>
    </row>
    <row r="825" ht="11.25">
      <c r="I825" s="54"/>
    </row>
    <row r="826" ht="11.25">
      <c r="I826" s="54"/>
    </row>
    <row r="827" ht="11.25">
      <c r="I827" s="54"/>
    </row>
    <row r="828" ht="11.25">
      <c r="I828" s="54"/>
    </row>
    <row r="829" ht="11.25">
      <c r="I829" s="54"/>
    </row>
    <row r="830" ht="11.25">
      <c r="I830" s="54"/>
    </row>
    <row r="831" ht="11.25">
      <c r="I831" s="54"/>
    </row>
    <row r="832" ht="11.25">
      <c r="I832" s="54"/>
    </row>
    <row r="833" ht="11.25">
      <c r="I833" s="54"/>
    </row>
  </sheetData>
  <sheetProtection/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info3</cp:lastModifiedBy>
  <cp:lastPrinted>2012-02-02T13:26:05Z</cp:lastPrinted>
  <dcterms:created xsi:type="dcterms:W3CDTF">2007-07-17T04:31:37Z</dcterms:created>
  <dcterms:modified xsi:type="dcterms:W3CDTF">2012-02-04T06:42:58Z</dcterms:modified>
  <cp:category/>
  <cp:version/>
  <cp:contentType/>
  <cp:contentStatus/>
</cp:coreProperties>
</file>