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'О15'!$A$1:$P$30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<sst xmlns="http://schemas.openxmlformats.org/spreadsheetml/2006/main" count="631" uniqueCount="221">
  <si>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</si>
  <si>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</si>
  <si>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</si>
  <si>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</si>
  <si>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</si>
  <si>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</si>
  <si>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</si>
  <si>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</si>
  <si>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</si>
  <si>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</si>
  <si>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</si>
  <si>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</si>
  <si>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</si>
  <si>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</si>
  <si>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</si>
  <si>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</si>
  <si>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</si>
  <si>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</si>
  <si>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</si>
  <si>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</si>
  <si>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</si>
  <si>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</si>
  <si>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</si>
  <si>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</si>
  <si>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</si>
  <si>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</si>
  <si>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</si>
  <si>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</si>
  <si>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</si>
  <si>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</si>
  <si>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</si>
  <si>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</si>
  <si>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</si>
  <si>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</si>
  <si>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</si>
  <si>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</si>
  <si>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</si>
  <si>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</si>
  <si>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</si>
  <si>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</si>
  <si>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</si>
  <si>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</si>
  <si>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</si>
  <si>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</si>
  <si>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</si>
  <si>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</si>
  <si>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</si>
  <si>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</si>
  <si>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</si>
  <si>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</si>
  <si>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</si>
  <si>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</si>
  <si>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</si>
  <si>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</si>
  <si>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</si>
  <si>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</si>
  <si>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</si>
  <si>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</si>
  <si>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</si>
  <si>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</si>
  <si>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</si>
  <si>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</si>
  <si>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</si>
  <si>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</si>
  <si>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</si>
  <si>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</si>
  <si>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</si>
  <si>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</si>
  <si>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</si>
  <si>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</si>
  <si>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</si>
  <si>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</si>
  <si>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</si>
  <si>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</si>
  <si>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</si>
  <si>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</si>
  <si>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</si>
  <si>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</si>
  <si>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</si>
  <si>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</si>
  <si>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</si>
  <si>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</si>
  <si>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</si>
  <si>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</si>
  <si>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</si>
  <si>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</si>
  <si>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</si>
  <si>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</si>
  <si>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</si>
  <si>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</si>
  <si>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</si>
  <si>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</si>
  <si>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</si>
  <si>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</si>
  <si>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</si>
  <si>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</si>
  <si>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</si>
  <si>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</si>
  <si>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</si>
  <si>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</si>
  <si>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</si>
  <si>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</si>
  <si>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</si>
  <si>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</si>
  <si>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</si>
  <si>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</si>
  <si>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</si>
  <si>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</si>
  <si>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</si>
  <si>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</si>
  <si>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</si>
  <si>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</si>
  <si>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</si>
  <si>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</si>
  <si>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</si>
  <si>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</si>
  <si>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</si>
  <si>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</si>
  <si>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</si>
  <si>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</si>
  <si>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</si>
  <si>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</si>
  <si>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</si>
  <si>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</si>
  <si>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</si>
  <si>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</si>
  <si>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</si>
  <si>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</si>
  <si>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</si>
  <si>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</si>
  <si>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</si>
  <si>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</si>
  <si>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</si>
  <si>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</si>
  <si>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</si>
  <si>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</si>
  <si>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</si>
  <si>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</si>
  <si>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</si>
  <si>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</si>
  <si>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</si>
  <si>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</si>
  <si>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</si>
  <si>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</si>
  <si>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</si>
  <si>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</si>
  <si>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</si>
  <si>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</si>
  <si>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</si>
  <si>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</si>
  <si>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</si>
  <si>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</si>
  <si>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</si>
  <si>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</si>
  <si>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</si>
  <si>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</si>
  <si>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</si>
  <si>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</si>
  <si>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</si>
  <si>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</si>
  <si>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</si>
  <si>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</si>
  <si>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</si>
  <si>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</si>
  <si>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</si>
  <si>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</si>
  <si>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</si>
  <si>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</si>
  <si>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</si>
  <si>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</si>
  <si>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</si>
  <si>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</si>
  <si>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</si>
  <si>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</si>
  <si>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</si>
  <si>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</si>
  <si>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</si>
  <si>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</si>
  <si>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</si>
  <si>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</si>
  <si>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</si>
  <si>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</si>
  <si>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</si>
  <si>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</si>
  <si>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</si>
  <si>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</si>
  <si>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</si>
  <si>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 поселений на 2011 год</t>
  </si>
  <si>
    <t>Прогноз поступления доходов от предпринимательской и иной приносящей доход деятельности в бюджет поселений на 2011 г.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</si>
  <si>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</si>
  <si>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 поселений  на 2011 год</t>
  </si>
  <si>
    <t>Плановые показатели объема расходов бюджета  поселений на 2011 год</t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</si>
  <si>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</si>
  <si>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</si>
  <si>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>Прогноз поступления доходов в бюджет  поселений  на 2011 год</t>
  </si>
  <si>
    <t>Прогноз поступления субвенций из бюджета муниципального района  в бюджет поселений на 2011 год</t>
  </si>
  <si>
    <t>Прогноз поступления субсидий из  бюджета муниципального района в бюджет поселений  на 2011 год</t>
  </si>
  <si>
    <t>Прогноз поступления доходов в бюджет поселений  на 2011 год</t>
  </si>
  <si>
    <t>Прогноз поступления субвенций из бюджета муниципального района  в бюджет поселений на 2011 год"</t>
  </si>
  <si>
    <t>Прогноз поступления налоговых и неналоговых доходов в бюджеты поселений  на 2011 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</si>
  <si>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</si>
  <si>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</si>
  <si>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</si>
  <si>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</si>
  <si>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субвенций и субсидий из бюджета муниципального района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</si>
  <si>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</si>
  <si>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</si>
  <si>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бюджеты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</si>
  <si>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</si>
  <si>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</si>
  <si>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Прогноз поступления доходов в бюджет поселений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</si>
  <si>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</si>
  <si>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</si>
  <si>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Кредиторская задолженность на 01.01.2011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</si>
  <si>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</si>
  <si>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t>Недоимка по местным налогам на 01.04.2011</t>
  </si>
  <si>
    <t>Расчет индикатора 015 "Отношение дефицита бюджета поселений к доходам бюджета поселений"</t>
  </si>
  <si>
    <t>0</t>
  </si>
  <si>
    <t>Недоимка по местным налогам на 01.07.2011</t>
  </si>
  <si>
    <t xml:space="preserve"> Результаты оценки качества управления финансами и платежеспособности поселений Аликовского района  по состоянию на 01.08.2011 г. </t>
  </si>
  <si>
    <t>Кредиторская задолженность на 01.08.2011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</si>
</sst>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0" applyNumberFormat="1" applyFont="1" applyBorder="1" applyAlignment="1">
      <alignment vertical="center" wrapText="1"/>
    </xf>
    <xf numFmtId="169" fontId="6" fillId="3" borderId="5" xfId="0" applyNumberFormat="1" applyFont="1" applyFill="1" applyBorder="1" applyAlignment="1">
      <alignment horizontal="right" vertical="center" wrapText="1"/>
    </xf>
    <xf numFmtId="169" fontId="4" fillId="0" borderId="11" xfId="0" applyNumberFormat="1" applyFont="1" applyFill="1" applyBorder="1" applyAlignment="1">
      <alignment vertical="center" wrapText="1"/>
    </xf>
    <xf numFmtId="169" fontId="4" fillId="0" borderId="5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69" fontId="6" fillId="0" borderId="6" xfId="0" applyNumberFormat="1" applyFont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6" sqref="R6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204" t="s">
        <v>219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5" spans="1:19" ht="35.25" customHeight="1">
      <c r="A5" s="186" t="s">
        <v>3</v>
      </c>
      <c r="B5" s="186" t="s">
        <v>102</v>
      </c>
      <c r="C5" s="187" t="s">
        <v>155</v>
      </c>
      <c r="D5" s="187" t="s">
        <v>156</v>
      </c>
      <c r="E5" s="187" t="s">
        <v>157</v>
      </c>
      <c r="F5" s="187" t="s">
        <v>158</v>
      </c>
      <c r="G5" s="187" t="s">
        <v>159</v>
      </c>
      <c r="H5" s="187" t="s">
        <v>160</v>
      </c>
      <c r="I5" s="187" t="s">
        <v>161</v>
      </c>
      <c r="J5" s="187" t="s">
        <v>162</v>
      </c>
      <c r="K5" s="187" t="s">
        <v>163</v>
      </c>
      <c r="L5" s="187" t="s">
        <v>164</v>
      </c>
      <c r="M5" s="187" t="s">
        <v>165</v>
      </c>
      <c r="N5" s="187" t="s">
        <v>166</v>
      </c>
      <c r="O5" s="187" t="s">
        <v>167</v>
      </c>
      <c r="P5" s="187" t="s">
        <v>168</v>
      </c>
      <c r="Q5" s="187" t="s">
        <v>169</v>
      </c>
      <c r="R5" s="187" t="s">
        <v>170</v>
      </c>
      <c r="S5" s="188" t="s">
        <v>171</v>
      </c>
    </row>
    <row r="6" spans="1:19" ht="12.75">
      <c r="A6" s="189">
        <v>1</v>
      </c>
      <c r="B6" s="16" t="s">
        <v>173</v>
      </c>
      <c r="C6" s="191">
        <v>0.964</v>
      </c>
      <c r="D6" s="191">
        <v>0.065</v>
      </c>
      <c r="E6" s="191">
        <v>1.641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0</v>
      </c>
      <c r="R6" s="191">
        <v>1</v>
      </c>
      <c r="S6" s="191">
        <f aca="true" t="shared" si="0" ref="S6:S29">SUM(C6:R6)</f>
        <v>13.27</v>
      </c>
    </row>
    <row r="7" spans="1:19" ht="12.75">
      <c r="A7" s="189">
        <v>2</v>
      </c>
      <c r="B7" s="16" t="s">
        <v>172</v>
      </c>
      <c r="C7" s="191">
        <v>0</v>
      </c>
      <c r="D7" s="191">
        <v>0</v>
      </c>
      <c r="E7" s="191">
        <v>0.633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0</v>
      </c>
      <c r="R7" s="191">
        <v>1</v>
      </c>
      <c r="S7" s="191">
        <f t="shared" si="0"/>
        <v>11.233</v>
      </c>
    </row>
    <row r="8" spans="1:19" ht="12.75">
      <c r="A8" s="189">
        <v>3</v>
      </c>
      <c r="B8" s="16" t="s">
        <v>174</v>
      </c>
      <c r="C8" s="191">
        <v>0</v>
      </c>
      <c r="D8" s="191">
        <v>0</v>
      </c>
      <c r="E8" s="191">
        <v>0.513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0.744</v>
      </c>
      <c r="R8" s="191">
        <v>1</v>
      </c>
      <c r="S8" s="191">
        <f t="shared" si="0"/>
        <v>11.857</v>
      </c>
    </row>
    <row r="9" spans="1:19" ht="12.75">
      <c r="A9" s="189">
        <v>4</v>
      </c>
      <c r="B9" s="16" t="s">
        <v>175</v>
      </c>
      <c r="C9" s="191">
        <v>0</v>
      </c>
      <c r="D9" s="191">
        <v>0</v>
      </c>
      <c r="E9" s="191">
        <v>0.486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0</v>
      </c>
      <c r="R9" s="191">
        <v>1</v>
      </c>
      <c r="S9" s="191">
        <f t="shared" si="0"/>
        <v>11.086</v>
      </c>
    </row>
    <row r="10" spans="1:19" ht="12.75">
      <c r="A10" s="189">
        <v>5</v>
      </c>
      <c r="B10" s="16" t="s">
        <v>176</v>
      </c>
      <c r="C10" s="191">
        <v>0</v>
      </c>
      <c r="D10" s="191">
        <v>0</v>
      </c>
      <c r="E10" s="191">
        <v>0.401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0.768</v>
      </c>
      <c r="R10" s="191">
        <v>1</v>
      </c>
      <c r="S10" s="191">
        <f t="shared" si="0"/>
        <v>11.769000000000002</v>
      </c>
    </row>
    <row r="11" spans="1:19" ht="12.75">
      <c r="A11" s="189">
        <v>6</v>
      </c>
      <c r="B11" s="16" t="s">
        <v>177</v>
      </c>
      <c r="C11" s="191">
        <v>0</v>
      </c>
      <c r="D11" s="191">
        <v>0</v>
      </c>
      <c r="E11" s="191">
        <v>0.282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0</v>
      </c>
      <c r="R11" s="191">
        <v>1</v>
      </c>
      <c r="S11" s="191">
        <f t="shared" si="0"/>
        <v>10.882</v>
      </c>
    </row>
    <row r="12" spans="1:19" ht="12.75">
      <c r="A12" s="189">
        <v>7</v>
      </c>
      <c r="B12" s="16" t="s">
        <v>178</v>
      </c>
      <c r="C12" s="191">
        <v>0</v>
      </c>
      <c r="D12" s="191">
        <v>0</v>
      </c>
      <c r="E12" s="191">
        <v>0.572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0.264</v>
      </c>
      <c r="R12" s="191">
        <v>0</v>
      </c>
      <c r="S12" s="191">
        <f t="shared" si="0"/>
        <v>10.436</v>
      </c>
    </row>
    <row r="13" spans="1:19" ht="12.75">
      <c r="A13" s="189">
        <v>8</v>
      </c>
      <c r="B13" s="16" t="s">
        <v>180</v>
      </c>
      <c r="C13" s="191">
        <v>0</v>
      </c>
      <c r="D13" s="191">
        <v>0</v>
      </c>
      <c r="E13" s="191">
        <v>0.554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0</v>
      </c>
      <c r="R13" s="191">
        <v>1</v>
      </c>
      <c r="S13" s="191">
        <f t="shared" si="0"/>
        <v>11.154</v>
      </c>
    </row>
    <row r="14" spans="1:19" ht="12.75">
      <c r="A14" s="189">
        <v>9</v>
      </c>
      <c r="B14" s="16" t="s">
        <v>179</v>
      </c>
      <c r="C14" s="191">
        <v>0</v>
      </c>
      <c r="D14" s="191">
        <v>0</v>
      </c>
      <c r="E14" s="191">
        <v>0.308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0.75</v>
      </c>
      <c r="N14" s="191">
        <v>0.75</v>
      </c>
      <c r="O14" s="191">
        <v>0.75</v>
      </c>
      <c r="P14" s="191">
        <v>0.75</v>
      </c>
      <c r="Q14" s="191">
        <v>0.84</v>
      </c>
      <c r="R14" s="191">
        <v>1</v>
      </c>
      <c r="S14" s="191">
        <f t="shared" si="0"/>
        <v>11.748000000000001</v>
      </c>
    </row>
    <row r="15" spans="1:19" ht="12.75">
      <c r="A15" s="189">
        <v>10</v>
      </c>
      <c r="B15" s="16" t="s">
        <v>181</v>
      </c>
      <c r="C15" s="191">
        <v>0</v>
      </c>
      <c r="D15" s="191">
        <v>0</v>
      </c>
      <c r="E15" s="191">
        <v>0.536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0.75</v>
      </c>
      <c r="N15" s="191">
        <v>0.75</v>
      </c>
      <c r="O15" s="191">
        <v>0.75</v>
      </c>
      <c r="P15" s="191">
        <v>0.75</v>
      </c>
      <c r="Q15" s="191">
        <v>0.888</v>
      </c>
      <c r="R15" s="191">
        <v>1</v>
      </c>
      <c r="S15" s="191">
        <f t="shared" si="0"/>
        <v>12.024</v>
      </c>
    </row>
    <row r="16" spans="1:19" ht="12.75">
      <c r="A16" s="189">
        <v>11</v>
      </c>
      <c r="B16" s="16" t="s">
        <v>182</v>
      </c>
      <c r="C16" s="191">
        <v>0</v>
      </c>
      <c r="D16" s="191">
        <v>0</v>
      </c>
      <c r="E16" s="191">
        <v>1.47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0.75</v>
      </c>
      <c r="O16" s="191">
        <v>0.75</v>
      </c>
      <c r="P16" s="191">
        <v>0.75</v>
      </c>
      <c r="Q16" s="191">
        <v>0</v>
      </c>
      <c r="R16" s="191">
        <v>1</v>
      </c>
      <c r="S16" s="191">
        <f t="shared" si="0"/>
        <v>12.07</v>
      </c>
    </row>
    <row r="17" spans="1:19" ht="12.75">
      <c r="A17" s="189">
        <v>12</v>
      </c>
      <c r="B17" s="16" t="s">
        <v>183</v>
      </c>
      <c r="C17" s="191">
        <v>0</v>
      </c>
      <c r="D17" s="191">
        <v>0</v>
      </c>
      <c r="E17" s="191">
        <v>0.587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0</v>
      </c>
      <c r="R17" s="191">
        <v>1</v>
      </c>
      <c r="S17" s="191">
        <f t="shared" si="0"/>
        <v>11.187000000000001</v>
      </c>
    </row>
    <row r="18" spans="1:19" ht="12.75">
      <c r="A18" s="189">
        <v>13</v>
      </c>
      <c r="B18" s="3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>
        <f t="shared" si="0"/>
        <v>0</v>
      </c>
    </row>
    <row r="19" spans="1:19" ht="12.75">
      <c r="A19" s="189">
        <v>14</v>
      </c>
      <c r="B19" s="3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>
        <f t="shared" si="0"/>
        <v>0</v>
      </c>
    </row>
    <row r="20" spans="1:19" ht="12.75">
      <c r="A20" s="189">
        <v>15</v>
      </c>
      <c r="B20" s="30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>
        <f t="shared" si="0"/>
        <v>0</v>
      </c>
    </row>
    <row r="21" spans="1:19" ht="12.75">
      <c r="A21" s="189">
        <v>16</v>
      </c>
      <c r="B21" s="3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 t="shared" si="0"/>
        <v>0</v>
      </c>
    </row>
    <row r="22" spans="1:19" ht="12.75">
      <c r="A22" s="189">
        <v>17</v>
      </c>
      <c r="B22" s="3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>
        <f t="shared" si="0"/>
        <v>0</v>
      </c>
    </row>
    <row r="23" spans="1:19" ht="12.75">
      <c r="A23" s="189">
        <v>18</v>
      </c>
      <c r="B23" s="3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>
        <f t="shared" si="0"/>
        <v>0</v>
      </c>
    </row>
    <row r="24" spans="1:19" ht="12.75">
      <c r="A24" s="189">
        <v>19</v>
      </c>
      <c r="B24" s="3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>
        <f t="shared" si="0"/>
        <v>0</v>
      </c>
    </row>
    <row r="25" spans="1:19" ht="12.75">
      <c r="A25" s="189">
        <v>20</v>
      </c>
      <c r="B25" s="30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>
        <f t="shared" si="0"/>
        <v>0</v>
      </c>
    </row>
    <row r="26" spans="1:19" ht="12.75">
      <c r="A26" s="189">
        <v>21</v>
      </c>
      <c r="B26" s="3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>
        <f t="shared" si="0"/>
        <v>0</v>
      </c>
    </row>
    <row r="27" spans="1:19" ht="12.75">
      <c r="A27" s="189">
        <v>22</v>
      </c>
      <c r="B27" s="30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>
        <f t="shared" si="0"/>
        <v>0</v>
      </c>
    </row>
    <row r="28" spans="1:19" ht="12.75">
      <c r="A28" s="189">
        <v>23</v>
      </c>
      <c r="B28" s="3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f t="shared" si="0"/>
        <v>0</v>
      </c>
    </row>
    <row r="29" spans="1:19" ht="12.75">
      <c r="A29" s="189">
        <v>24</v>
      </c>
      <c r="B29" s="3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B1">
      <selection activeCell="E23" sqref="E23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4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5" t="s">
        <v>146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7" t="s">
        <v>3</v>
      </c>
      <c r="B3" s="205" t="s">
        <v>102</v>
      </c>
      <c r="C3" s="28" t="s">
        <v>123</v>
      </c>
      <c r="D3" s="36" t="s">
        <v>197</v>
      </c>
      <c r="E3" s="36" t="s">
        <v>195</v>
      </c>
      <c r="F3" s="36" t="s">
        <v>196</v>
      </c>
      <c r="G3" s="98" t="s">
        <v>134</v>
      </c>
      <c r="H3" s="5" t="s">
        <v>24</v>
      </c>
      <c r="I3" s="208" t="s">
        <v>4</v>
      </c>
      <c r="J3" s="208" t="s">
        <v>5</v>
      </c>
      <c r="K3" s="5" t="s">
        <v>6</v>
      </c>
    </row>
    <row r="4" spans="1:11" s="10" customFormat="1" ht="37.5" customHeight="1">
      <c r="A4" s="207"/>
      <c r="B4" s="205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10"/>
      <c r="J4" s="210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173</v>
      </c>
      <c r="C6" s="12">
        <v>0</v>
      </c>
      <c r="D6" s="53">
        <v>8419.9</v>
      </c>
      <c r="E6" s="33">
        <v>1601.4</v>
      </c>
      <c r="F6" s="53">
        <v>2481</v>
      </c>
      <c r="G6" s="201">
        <f aca="true" t="shared" si="0" ref="G6:G17">D6-E6-F6</f>
        <v>4337.5</v>
      </c>
      <c r="H6" s="35">
        <f aca="true" t="shared" si="1" ref="H6:H29">C6/G6*100</f>
        <v>0</v>
      </c>
      <c r="I6" s="1">
        <v>1</v>
      </c>
      <c r="J6" s="14">
        <v>0.75</v>
      </c>
      <c r="K6" s="14">
        <f aca="true" t="shared" si="2" ref="K6:K29">I6*J6</f>
        <v>0.75</v>
      </c>
    </row>
    <row r="7" spans="1:11" ht="11.25">
      <c r="A7" s="11">
        <v>2</v>
      </c>
      <c r="B7" s="16" t="s">
        <v>172</v>
      </c>
      <c r="C7" s="12">
        <v>0</v>
      </c>
      <c r="D7" s="53">
        <v>2521.7</v>
      </c>
      <c r="E7" s="33">
        <v>789.2</v>
      </c>
      <c r="F7" s="53">
        <v>441.1</v>
      </c>
      <c r="G7" s="121">
        <f t="shared" si="0"/>
        <v>1291.3999999999996</v>
      </c>
      <c r="H7" s="35">
        <f t="shared" si="1"/>
        <v>0</v>
      </c>
      <c r="I7" s="1">
        <v>1</v>
      </c>
      <c r="J7" s="14">
        <v>0.75</v>
      </c>
      <c r="K7" s="14">
        <f t="shared" si="2"/>
        <v>0.75</v>
      </c>
    </row>
    <row r="8" spans="1:11" ht="11.25">
      <c r="A8" s="11">
        <v>3</v>
      </c>
      <c r="B8" s="16" t="s">
        <v>174</v>
      </c>
      <c r="C8" s="12">
        <v>0</v>
      </c>
      <c r="D8" s="53">
        <v>3358.9</v>
      </c>
      <c r="E8" s="33">
        <v>116.5</v>
      </c>
      <c r="F8" s="53">
        <v>539.4</v>
      </c>
      <c r="G8" s="121">
        <f t="shared" si="0"/>
        <v>2703</v>
      </c>
      <c r="H8" s="35">
        <f t="shared" si="1"/>
        <v>0</v>
      </c>
      <c r="I8" s="1">
        <v>1</v>
      </c>
      <c r="J8" s="14">
        <v>0.75</v>
      </c>
      <c r="K8" s="14">
        <f t="shared" si="2"/>
        <v>0.75</v>
      </c>
    </row>
    <row r="9" spans="1:11" ht="11.25">
      <c r="A9" s="11">
        <v>4</v>
      </c>
      <c r="B9" s="16" t="s">
        <v>175</v>
      </c>
      <c r="C9" s="12">
        <v>0</v>
      </c>
      <c r="D9" s="53">
        <v>2083.4</v>
      </c>
      <c r="E9" s="33">
        <v>789.2</v>
      </c>
      <c r="F9" s="53">
        <v>203.8</v>
      </c>
      <c r="G9" s="121">
        <f t="shared" si="0"/>
        <v>1090.4</v>
      </c>
      <c r="H9" s="35">
        <f t="shared" si="1"/>
        <v>0</v>
      </c>
      <c r="I9" s="1">
        <v>1</v>
      </c>
      <c r="J9" s="14">
        <v>0.75</v>
      </c>
      <c r="K9" s="14">
        <f t="shared" si="2"/>
        <v>0.75</v>
      </c>
    </row>
    <row r="10" spans="1:11" ht="11.25">
      <c r="A10" s="11">
        <v>5</v>
      </c>
      <c r="B10" s="16" t="s">
        <v>176</v>
      </c>
      <c r="C10" s="12">
        <v>0</v>
      </c>
      <c r="D10" s="53">
        <v>1453.5</v>
      </c>
      <c r="E10" s="33">
        <v>46.7</v>
      </c>
      <c r="F10" s="53">
        <v>261.5</v>
      </c>
      <c r="G10" s="121">
        <f t="shared" si="0"/>
        <v>1145.3</v>
      </c>
      <c r="H10" s="35">
        <f t="shared" si="1"/>
        <v>0</v>
      </c>
      <c r="I10" s="1">
        <v>1</v>
      </c>
      <c r="J10" s="14">
        <v>0.75</v>
      </c>
      <c r="K10" s="14">
        <f t="shared" si="2"/>
        <v>0.75</v>
      </c>
    </row>
    <row r="11" spans="1:11" ht="11.25">
      <c r="A11" s="11">
        <v>6</v>
      </c>
      <c r="B11" s="16" t="s">
        <v>177</v>
      </c>
      <c r="C11" s="12">
        <v>0</v>
      </c>
      <c r="D11" s="53">
        <v>1399.9</v>
      </c>
      <c r="E11" s="33">
        <v>46.8</v>
      </c>
      <c r="F11" s="53">
        <v>374.5</v>
      </c>
      <c r="G11" s="121">
        <f t="shared" si="0"/>
        <v>978.6000000000001</v>
      </c>
      <c r="H11" s="35">
        <f t="shared" si="1"/>
        <v>0</v>
      </c>
      <c r="I11" s="1">
        <v>1</v>
      </c>
      <c r="J11" s="14">
        <v>0.75</v>
      </c>
      <c r="K11" s="14">
        <f t="shared" si="2"/>
        <v>0.75</v>
      </c>
    </row>
    <row r="12" spans="1:11" ht="11.25">
      <c r="A12" s="11">
        <v>7</v>
      </c>
      <c r="B12" s="16" t="s">
        <v>178</v>
      </c>
      <c r="C12" s="12">
        <v>0</v>
      </c>
      <c r="D12" s="53">
        <v>1804.5</v>
      </c>
      <c r="E12" s="33">
        <v>46.7</v>
      </c>
      <c r="F12" s="53">
        <v>296.2</v>
      </c>
      <c r="G12" s="121">
        <f t="shared" si="0"/>
        <v>1461.6</v>
      </c>
      <c r="H12" s="35">
        <f t="shared" si="1"/>
        <v>0</v>
      </c>
      <c r="I12" s="1">
        <v>1</v>
      </c>
      <c r="J12" s="14">
        <v>0.75</v>
      </c>
      <c r="K12" s="14">
        <f t="shared" si="2"/>
        <v>0.75</v>
      </c>
    </row>
    <row r="13" spans="1:11" ht="11.25">
      <c r="A13" s="11">
        <v>8</v>
      </c>
      <c r="B13" s="16" t="s">
        <v>180</v>
      </c>
      <c r="C13" s="12">
        <v>0</v>
      </c>
      <c r="D13" s="53">
        <v>4810.4</v>
      </c>
      <c r="E13" s="33">
        <v>859</v>
      </c>
      <c r="F13" s="53">
        <v>1391.3</v>
      </c>
      <c r="G13" s="121">
        <f t="shared" si="0"/>
        <v>2560.0999999999995</v>
      </c>
      <c r="H13" s="35">
        <f t="shared" si="1"/>
        <v>0</v>
      </c>
      <c r="I13" s="1">
        <v>1</v>
      </c>
      <c r="J13" s="14">
        <v>0.75</v>
      </c>
      <c r="K13" s="14">
        <f t="shared" si="2"/>
        <v>0.75</v>
      </c>
    </row>
    <row r="14" spans="1:11" ht="11.25">
      <c r="A14" s="11">
        <v>9</v>
      </c>
      <c r="B14" s="16" t="s">
        <v>179</v>
      </c>
      <c r="C14" s="12">
        <v>0</v>
      </c>
      <c r="D14" s="53">
        <v>3016.8</v>
      </c>
      <c r="E14" s="33">
        <v>1464.3</v>
      </c>
      <c r="F14" s="53">
        <v>536.9</v>
      </c>
      <c r="G14" s="121">
        <f t="shared" si="0"/>
        <v>1015.6000000000003</v>
      </c>
      <c r="H14" s="35">
        <f t="shared" si="1"/>
        <v>0</v>
      </c>
      <c r="I14" s="1">
        <v>1</v>
      </c>
      <c r="J14" s="14">
        <v>0.75</v>
      </c>
      <c r="K14" s="14">
        <f t="shared" si="2"/>
        <v>0.75</v>
      </c>
    </row>
    <row r="15" spans="1:11" ht="11.25">
      <c r="A15" s="11">
        <v>10</v>
      </c>
      <c r="B15" s="16" t="s">
        <v>181</v>
      </c>
      <c r="C15" s="12">
        <v>0</v>
      </c>
      <c r="D15" s="53">
        <v>5084</v>
      </c>
      <c r="E15" s="33">
        <v>2276.6</v>
      </c>
      <c r="F15" s="53">
        <v>686.6</v>
      </c>
      <c r="G15" s="121">
        <f t="shared" si="0"/>
        <v>2120.8</v>
      </c>
      <c r="H15" s="35">
        <f t="shared" si="1"/>
        <v>0</v>
      </c>
      <c r="I15" s="1">
        <v>1</v>
      </c>
      <c r="J15" s="14">
        <v>0.75</v>
      </c>
      <c r="K15" s="14">
        <f t="shared" si="2"/>
        <v>0.75</v>
      </c>
    </row>
    <row r="16" spans="1:11" ht="11.25">
      <c r="A16" s="11">
        <v>11</v>
      </c>
      <c r="B16" s="16" t="s">
        <v>182</v>
      </c>
      <c r="C16" s="12">
        <v>0</v>
      </c>
      <c r="D16" s="53">
        <v>9586.4</v>
      </c>
      <c r="E16" s="33">
        <v>116.5</v>
      </c>
      <c r="F16" s="53">
        <v>7098.5</v>
      </c>
      <c r="G16" s="121">
        <f t="shared" si="0"/>
        <v>2371.3999999999996</v>
      </c>
      <c r="H16" s="35">
        <f t="shared" si="1"/>
        <v>0</v>
      </c>
      <c r="I16" s="1">
        <v>1</v>
      </c>
      <c r="J16" s="14">
        <v>0.75</v>
      </c>
      <c r="K16" s="14">
        <f t="shared" si="2"/>
        <v>0.75</v>
      </c>
    </row>
    <row r="17" spans="1:11" ht="11.25">
      <c r="A17" s="11">
        <v>12</v>
      </c>
      <c r="B17" s="16" t="s">
        <v>183</v>
      </c>
      <c r="C17" s="12">
        <v>0</v>
      </c>
      <c r="D17" s="53">
        <v>2724.2</v>
      </c>
      <c r="E17" s="33">
        <v>116.5</v>
      </c>
      <c r="F17" s="53">
        <v>459.3</v>
      </c>
      <c r="G17" s="121">
        <f t="shared" si="0"/>
        <v>2148.3999999999996</v>
      </c>
      <c r="H17" s="35">
        <f t="shared" si="1"/>
        <v>0</v>
      </c>
      <c r="I17" s="1">
        <v>1</v>
      </c>
      <c r="J17" s="14">
        <v>0.75</v>
      </c>
      <c r="K17" s="14">
        <f t="shared" si="2"/>
        <v>0.75</v>
      </c>
    </row>
    <row r="18" spans="1:11" ht="11.25">
      <c r="A18" s="11">
        <v>13</v>
      </c>
      <c r="B18" s="16"/>
      <c r="C18" s="53"/>
      <c r="D18" s="53"/>
      <c r="E18" s="13"/>
      <c r="F18" s="53"/>
      <c r="G18" s="13">
        <f aca="true" t="shared" si="3" ref="G18:G29">D18-E18-F18</f>
        <v>0</v>
      </c>
      <c r="H18" s="35" t="e">
        <f t="shared" si="1"/>
        <v>#DIV/0!</v>
      </c>
      <c r="J18" s="14">
        <v>0.75</v>
      </c>
      <c r="K18" s="14">
        <f t="shared" si="2"/>
        <v>0</v>
      </c>
    </row>
    <row r="19" spans="1:11" ht="11.25">
      <c r="A19" s="11">
        <v>14</v>
      </c>
      <c r="B19" s="16"/>
      <c r="C19" s="53"/>
      <c r="D19" s="53"/>
      <c r="E19" s="13"/>
      <c r="F19" s="53"/>
      <c r="G19" s="13">
        <f t="shared" si="3"/>
        <v>0</v>
      </c>
      <c r="H19" s="35" t="e">
        <f t="shared" si="1"/>
        <v>#DIV/0!</v>
      </c>
      <c r="J19" s="14">
        <v>0.75</v>
      </c>
      <c r="K19" s="14">
        <f t="shared" si="2"/>
        <v>0</v>
      </c>
    </row>
    <row r="20" spans="1:11" ht="11.25">
      <c r="A20" s="11">
        <v>15</v>
      </c>
      <c r="B20" s="16"/>
      <c r="C20" s="53"/>
      <c r="D20" s="53"/>
      <c r="E20" s="13"/>
      <c r="F20" s="53"/>
      <c r="G20" s="13">
        <f t="shared" si="3"/>
        <v>0</v>
      </c>
      <c r="H20" s="35" t="e">
        <f t="shared" si="1"/>
        <v>#DIV/0!</v>
      </c>
      <c r="J20" s="14">
        <v>0.75</v>
      </c>
      <c r="K20" s="14">
        <f t="shared" si="2"/>
        <v>0</v>
      </c>
    </row>
    <row r="21" spans="1:11" ht="11.25">
      <c r="A21" s="11">
        <v>16</v>
      </c>
      <c r="B21" s="16"/>
      <c r="C21" s="53"/>
      <c r="D21" s="53"/>
      <c r="E21" s="13"/>
      <c r="F21" s="53"/>
      <c r="G21" s="13">
        <f t="shared" si="3"/>
        <v>0</v>
      </c>
      <c r="H21" s="35" t="e">
        <f t="shared" si="1"/>
        <v>#DIV/0!</v>
      </c>
      <c r="J21" s="14">
        <v>0.75</v>
      </c>
      <c r="K21" s="14">
        <f t="shared" si="2"/>
        <v>0</v>
      </c>
    </row>
    <row r="22" spans="1:11" ht="11.25">
      <c r="A22" s="11">
        <v>17</v>
      </c>
      <c r="B22" s="16"/>
      <c r="C22" s="53"/>
      <c r="D22" s="53"/>
      <c r="E22" s="13"/>
      <c r="F22" s="53"/>
      <c r="G22" s="13">
        <f t="shared" si="3"/>
        <v>0</v>
      </c>
      <c r="H22" s="35" t="e">
        <f t="shared" si="1"/>
        <v>#DIV/0!</v>
      </c>
      <c r="J22" s="14">
        <v>0.75</v>
      </c>
      <c r="K22" s="14">
        <f t="shared" si="2"/>
        <v>0</v>
      </c>
    </row>
    <row r="23" spans="1:11" ht="11.25">
      <c r="A23" s="11">
        <v>18</v>
      </c>
      <c r="B23" s="16"/>
      <c r="C23" s="53"/>
      <c r="D23" s="53"/>
      <c r="E23" s="13"/>
      <c r="F23" s="53"/>
      <c r="G23" s="13">
        <f t="shared" si="3"/>
        <v>0</v>
      </c>
      <c r="H23" s="35" t="e">
        <f t="shared" si="1"/>
        <v>#DIV/0!</v>
      </c>
      <c r="J23" s="14">
        <v>0.75</v>
      </c>
      <c r="K23" s="14">
        <f t="shared" si="2"/>
        <v>0</v>
      </c>
    </row>
    <row r="24" spans="1:11" ht="11.25">
      <c r="A24" s="11">
        <v>19</v>
      </c>
      <c r="B24" s="16"/>
      <c r="C24" s="53"/>
      <c r="D24" s="53"/>
      <c r="E24" s="13"/>
      <c r="F24" s="53"/>
      <c r="G24" s="13">
        <f t="shared" si="3"/>
        <v>0</v>
      </c>
      <c r="H24" s="35" t="e">
        <f t="shared" si="1"/>
        <v>#DIV/0!</v>
      </c>
      <c r="J24" s="14">
        <v>0.75</v>
      </c>
      <c r="K24" s="14">
        <f t="shared" si="2"/>
        <v>0</v>
      </c>
    </row>
    <row r="25" spans="1:11" ht="11.25">
      <c r="A25" s="11">
        <v>20</v>
      </c>
      <c r="B25" s="16"/>
      <c r="C25" s="53"/>
      <c r="D25" s="53"/>
      <c r="E25" s="13"/>
      <c r="F25" s="53"/>
      <c r="G25" s="13">
        <f t="shared" si="3"/>
        <v>0</v>
      </c>
      <c r="H25" s="35" t="e">
        <f t="shared" si="1"/>
        <v>#DIV/0!</v>
      </c>
      <c r="J25" s="14">
        <v>0.75</v>
      </c>
      <c r="K25" s="14">
        <f t="shared" si="2"/>
        <v>0</v>
      </c>
    </row>
    <row r="26" spans="1:11" ht="11.25">
      <c r="A26" s="11">
        <v>21</v>
      </c>
      <c r="B26" s="16"/>
      <c r="C26" s="53"/>
      <c r="D26" s="53"/>
      <c r="E26" s="13"/>
      <c r="F26" s="53"/>
      <c r="G26" s="13">
        <f t="shared" si="3"/>
        <v>0</v>
      </c>
      <c r="H26" s="35" t="e">
        <f t="shared" si="1"/>
        <v>#DIV/0!</v>
      </c>
      <c r="J26" s="14">
        <v>0.75</v>
      </c>
      <c r="K26" s="14">
        <f t="shared" si="2"/>
        <v>0</v>
      </c>
    </row>
    <row r="27" spans="1:11" ht="11.25">
      <c r="A27" s="11">
        <v>22</v>
      </c>
      <c r="B27" s="16"/>
      <c r="C27" s="12"/>
      <c r="D27" s="54"/>
      <c r="E27" s="18"/>
      <c r="F27" s="54"/>
      <c r="G27" s="13">
        <f t="shared" si="3"/>
        <v>0</v>
      </c>
      <c r="H27" s="35" t="e">
        <f t="shared" si="1"/>
        <v>#DIV/0!</v>
      </c>
      <c r="J27" s="14">
        <v>0.75</v>
      </c>
      <c r="K27" s="14">
        <f t="shared" si="2"/>
        <v>0</v>
      </c>
    </row>
    <row r="28" spans="1:11" ht="11.25">
      <c r="A28" s="11">
        <v>23</v>
      </c>
      <c r="B28" s="16"/>
      <c r="C28" s="12"/>
      <c r="D28" s="54"/>
      <c r="E28" s="18"/>
      <c r="F28" s="54"/>
      <c r="G28" s="13">
        <f t="shared" si="3"/>
        <v>0</v>
      </c>
      <c r="H28" s="35" t="e">
        <f t="shared" si="1"/>
        <v>#DIV/0!</v>
      </c>
      <c r="J28" s="14">
        <v>0.75</v>
      </c>
      <c r="K28" s="14">
        <f t="shared" si="2"/>
        <v>0</v>
      </c>
    </row>
    <row r="29" spans="1:11" ht="11.25">
      <c r="A29" s="11">
        <v>24</v>
      </c>
      <c r="B29" s="16"/>
      <c r="C29" s="12"/>
      <c r="D29" s="54"/>
      <c r="E29" s="18"/>
      <c r="F29" s="54"/>
      <c r="G29" s="13">
        <f t="shared" si="3"/>
        <v>0</v>
      </c>
      <c r="H29" s="35" t="e">
        <f t="shared" si="1"/>
        <v>#DIV/0!</v>
      </c>
      <c r="J29" s="14">
        <v>0.75</v>
      </c>
      <c r="K29" s="14">
        <f t="shared" si="2"/>
        <v>0</v>
      </c>
    </row>
    <row r="30" spans="1:11" ht="11.25">
      <c r="A30" s="205" t="s">
        <v>39</v>
      </c>
      <c r="B30" s="206"/>
      <c r="C30" s="19">
        <f>SUM(C6:C29)</f>
        <v>0</v>
      </c>
      <c r="D30" s="19">
        <f>SUM(D6:D29)</f>
        <v>46263.6</v>
      </c>
      <c r="E30" s="55">
        <f>SUM(E6:E29)</f>
        <v>8269.4</v>
      </c>
      <c r="F30" s="19">
        <f>SUM(F6:F29)</f>
        <v>14770.099999999999</v>
      </c>
      <c r="G30" s="52">
        <f>SUM(G6:G29)</f>
        <v>23224.1</v>
      </c>
      <c r="H30" s="57" t="s">
        <v>8</v>
      </c>
      <c r="I30" s="58" t="s">
        <v>8</v>
      </c>
      <c r="J30" s="20">
        <v>0.75</v>
      </c>
      <c r="K30" s="59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25" sqref="D25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5" t="s">
        <v>147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7" t="s">
        <v>9</v>
      </c>
      <c r="B3" s="205" t="s">
        <v>102</v>
      </c>
      <c r="C3" s="28" t="s">
        <v>124</v>
      </c>
      <c r="D3" s="36" t="s">
        <v>199</v>
      </c>
      <c r="E3" s="36" t="s">
        <v>200</v>
      </c>
      <c r="F3" s="29" t="s">
        <v>125</v>
      </c>
      <c r="G3" s="5" t="s">
        <v>24</v>
      </c>
      <c r="H3" s="208" t="s">
        <v>4</v>
      </c>
      <c r="I3" s="208" t="s">
        <v>5</v>
      </c>
      <c r="J3" s="6" t="s">
        <v>6</v>
      </c>
    </row>
    <row r="4" spans="1:10" s="10" customFormat="1" ht="42.75" customHeight="1">
      <c r="A4" s="207"/>
      <c r="B4" s="205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10"/>
      <c r="I4" s="210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173</v>
      </c>
      <c r="C6" s="12">
        <v>0</v>
      </c>
      <c r="D6" s="60">
        <v>3768.6</v>
      </c>
      <c r="E6" s="184">
        <v>73.2</v>
      </c>
      <c r="F6" s="13">
        <f>D6+E6</f>
        <v>3841.7999999999997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172</v>
      </c>
      <c r="C7" s="12">
        <v>0</v>
      </c>
      <c r="D7" s="60">
        <v>219.6</v>
      </c>
      <c r="E7" s="33">
        <v>147.4</v>
      </c>
      <c r="F7" s="13">
        <f aca="true" t="shared" si="1" ref="F7:F29">D7+E7</f>
        <v>367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174</v>
      </c>
      <c r="C8" s="12">
        <v>0</v>
      </c>
      <c r="D8" s="60">
        <v>500.6</v>
      </c>
      <c r="E8" s="33">
        <v>207.5</v>
      </c>
      <c r="F8" s="13">
        <f t="shared" si="1"/>
        <v>708.1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175</v>
      </c>
      <c r="C9" s="12">
        <v>0</v>
      </c>
      <c r="D9" s="60">
        <v>115</v>
      </c>
      <c r="E9" s="33">
        <v>29</v>
      </c>
      <c r="F9" s="13">
        <f t="shared" si="1"/>
        <v>144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176</v>
      </c>
      <c r="C10" s="12">
        <v>0</v>
      </c>
      <c r="D10" s="60">
        <v>117.2</v>
      </c>
      <c r="E10" s="33">
        <v>23</v>
      </c>
      <c r="F10" s="13">
        <f t="shared" si="1"/>
        <v>140.2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177</v>
      </c>
      <c r="C11" s="12">
        <v>0</v>
      </c>
      <c r="D11" s="60">
        <v>208</v>
      </c>
      <c r="E11" s="33">
        <v>118</v>
      </c>
      <c r="F11" s="13">
        <f t="shared" si="1"/>
        <v>326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178</v>
      </c>
      <c r="C12" s="12">
        <v>0</v>
      </c>
      <c r="D12" s="60">
        <v>182.6</v>
      </c>
      <c r="E12" s="33">
        <v>70</v>
      </c>
      <c r="F12" s="13">
        <f t="shared" si="1"/>
        <v>252.6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180</v>
      </c>
      <c r="C13" s="12">
        <v>0</v>
      </c>
      <c r="D13" s="60">
        <v>294.3</v>
      </c>
      <c r="E13" s="33">
        <v>133</v>
      </c>
      <c r="F13" s="13">
        <f t="shared" si="1"/>
        <v>427.3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179</v>
      </c>
      <c r="C14" s="12">
        <v>0</v>
      </c>
      <c r="D14" s="60">
        <v>137.9</v>
      </c>
      <c r="E14" s="33">
        <v>14</v>
      </c>
      <c r="F14" s="13">
        <f t="shared" si="1"/>
        <v>151.9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181</v>
      </c>
      <c r="C15" s="12">
        <v>0</v>
      </c>
      <c r="D15" s="60">
        <v>717</v>
      </c>
      <c r="E15" s="33">
        <v>79</v>
      </c>
      <c r="F15" s="13">
        <f t="shared" si="1"/>
        <v>796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182</v>
      </c>
      <c r="C16" s="12">
        <v>0</v>
      </c>
      <c r="D16" s="60">
        <v>390.1</v>
      </c>
      <c r="E16" s="33">
        <v>98</v>
      </c>
      <c r="F16" s="13">
        <f t="shared" si="1"/>
        <v>488.1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183</v>
      </c>
      <c r="C17" s="12">
        <v>0</v>
      </c>
      <c r="D17" s="60">
        <v>374.8</v>
      </c>
      <c r="E17" s="33">
        <v>296</v>
      </c>
      <c r="F17" s="13">
        <f t="shared" si="1"/>
        <v>670.8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3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3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3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3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3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3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3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3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3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1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4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4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5" t="s">
        <v>39</v>
      </c>
      <c r="B30" s="206"/>
      <c r="C30" s="19">
        <f>SUM(C6:C29)</f>
        <v>0</v>
      </c>
      <c r="D30" s="19">
        <f>SUM(D6:D29)</f>
        <v>7025.700000000001</v>
      </c>
      <c r="E30" s="19">
        <f>SUM(E6:E29)</f>
        <v>1288.1</v>
      </c>
      <c r="F30" s="19">
        <f>SUM(F6:F29)</f>
        <v>8313.8</v>
      </c>
      <c r="G30" s="57" t="s">
        <v>8</v>
      </c>
      <c r="H30" s="58" t="s">
        <v>8</v>
      </c>
      <c r="I30" s="20">
        <v>0.5</v>
      </c>
      <c r="J30" s="59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K1">
      <selection activeCell="K31" sqref="K31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6" t="s">
        <v>148</v>
      </c>
      <c r="D2" s="216"/>
      <c r="E2" s="216"/>
      <c r="F2" s="216"/>
      <c r="G2" s="216"/>
      <c r="H2" s="216"/>
      <c r="I2" s="216"/>
      <c r="J2" s="216"/>
      <c r="K2" s="216"/>
      <c r="L2" s="4"/>
      <c r="M2" s="4"/>
      <c r="N2" s="4"/>
      <c r="O2" s="4"/>
      <c r="P2" s="4"/>
      <c r="Q2" s="4"/>
    </row>
    <row r="3" spans="1:17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4"/>
      <c r="M3" s="4"/>
      <c r="N3" s="4"/>
      <c r="O3" s="4"/>
      <c r="P3" s="4"/>
      <c r="Q3" s="4"/>
    </row>
    <row r="4" spans="1:20" ht="195.75" customHeight="1">
      <c r="A4" s="207" t="s">
        <v>9</v>
      </c>
      <c r="B4" s="205" t="s">
        <v>102</v>
      </c>
      <c r="C4" s="5" t="s">
        <v>213</v>
      </c>
      <c r="D4" s="5" t="s">
        <v>220</v>
      </c>
      <c r="E4" s="36" t="s">
        <v>31</v>
      </c>
      <c r="F4" s="36" t="s">
        <v>192</v>
      </c>
      <c r="G4" s="36" t="s">
        <v>201</v>
      </c>
      <c r="H4" s="82" t="s">
        <v>135</v>
      </c>
      <c r="I4" s="36" t="s">
        <v>202</v>
      </c>
      <c r="J4" s="36" t="s">
        <v>203</v>
      </c>
      <c r="K4" s="5" t="s">
        <v>204</v>
      </c>
      <c r="L4" s="6" t="s">
        <v>136</v>
      </c>
      <c r="M4" s="36" t="s">
        <v>197</v>
      </c>
      <c r="N4" s="36" t="s">
        <v>205</v>
      </c>
      <c r="O4" s="36" t="s">
        <v>206</v>
      </c>
      <c r="P4" s="29" t="s">
        <v>149</v>
      </c>
      <c r="Q4" s="5" t="s">
        <v>60</v>
      </c>
      <c r="R4" s="208" t="s">
        <v>4</v>
      </c>
      <c r="S4" s="208" t="s">
        <v>10</v>
      </c>
      <c r="T4" s="6" t="s">
        <v>6</v>
      </c>
    </row>
    <row r="5" spans="1:20" s="10" customFormat="1" ht="45.75" customHeight="1">
      <c r="A5" s="207"/>
      <c r="B5" s="205"/>
      <c r="C5" s="5" t="s">
        <v>30</v>
      </c>
      <c r="D5" s="5" t="s">
        <v>30</v>
      </c>
      <c r="E5" s="8" t="s">
        <v>32</v>
      </c>
      <c r="F5" s="8" t="s">
        <v>26</v>
      </c>
      <c r="G5" s="8" t="s">
        <v>154</v>
      </c>
      <c r="H5" s="83" t="s">
        <v>55</v>
      </c>
      <c r="I5" s="8" t="s">
        <v>26</v>
      </c>
      <c r="J5" s="8" t="s">
        <v>153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10"/>
      <c r="S5" s="210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3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5" t="s">
        <v>173</v>
      </c>
      <c r="C7" s="60">
        <v>0</v>
      </c>
      <c r="D7" s="60">
        <v>0</v>
      </c>
      <c r="E7" s="33">
        <f>D7-C7</f>
        <v>0</v>
      </c>
      <c r="F7" s="33">
        <v>9865.2</v>
      </c>
      <c r="G7" s="33">
        <v>4080.8</v>
      </c>
      <c r="H7" s="196">
        <f>F7-G7</f>
        <v>5784.400000000001</v>
      </c>
      <c r="I7" s="48">
        <v>1849.4</v>
      </c>
      <c r="J7" s="48">
        <v>1485</v>
      </c>
      <c r="K7" s="33">
        <f>I7-J7</f>
        <v>364.4000000000001</v>
      </c>
      <c r="L7" s="12">
        <f>H7-K7</f>
        <v>5420</v>
      </c>
      <c r="M7" s="53">
        <v>8419.9</v>
      </c>
      <c r="N7" s="33">
        <v>1601.4</v>
      </c>
      <c r="O7" s="53">
        <v>2481</v>
      </c>
      <c r="P7" s="201">
        <f aca="true" t="shared" si="0" ref="P7:P18">M7-N7-O7</f>
        <v>4337.5</v>
      </c>
      <c r="Q7" s="17">
        <f>L7/P7*100</f>
        <v>124.95677233429394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11.25">
      <c r="A8" s="11">
        <v>2</v>
      </c>
      <c r="B8" s="48" t="s">
        <v>172</v>
      </c>
      <c r="C8" s="60">
        <v>0</v>
      </c>
      <c r="D8" s="60">
        <v>0</v>
      </c>
      <c r="E8" s="33">
        <f aca="true" t="shared" si="2" ref="E8:E30">D8-C8</f>
        <v>0</v>
      </c>
      <c r="F8" s="33">
        <v>2691.1</v>
      </c>
      <c r="G8" s="33">
        <v>1229.7</v>
      </c>
      <c r="H8" s="196">
        <f aca="true" t="shared" si="3" ref="H8:H18">F8-G8</f>
        <v>1461.3999999999999</v>
      </c>
      <c r="I8" s="48">
        <v>760.7</v>
      </c>
      <c r="J8" s="48">
        <v>742.5</v>
      </c>
      <c r="K8" s="33">
        <f aca="true" t="shared" si="4" ref="K8:K30">I8-J8</f>
        <v>18.200000000000045</v>
      </c>
      <c r="L8" s="12">
        <f aca="true" t="shared" si="5" ref="L8:L31">H8-K8</f>
        <v>1443.1999999999998</v>
      </c>
      <c r="M8" s="53">
        <v>2521.7</v>
      </c>
      <c r="N8" s="33">
        <v>789.2</v>
      </c>
      <c r="O8" s="53">
        <v>441.1</v>
      </c>
      <c r="P8" s="121">
        <f t="shared" si="0"/>
        <v>1291.3999999999996</v>
      </c>
      <c r="Q8" s="17">
        <f aca="true" t="shared" si="6" ref="Q8:Q30">L8/P8*100</f>
        <v>111.75468483816016</v>
      </c>
      <c r="R8" s="1">
        <v>1</v>
      </c>
      <c r="S8" s="14">
        <v>0.75</v>
      </c>
      <c r="T8" s="14">
        <f t="shared" si="1"/>
        <v>0.75</v>
      </c>
    </row>
    <row r="9" spans="1:20" ht="11.25">
      <c r="A9" s="11">
        <v>3</v>
      </c>
      <c r="B9" s="48" t="s">
        <v>174</v>
      </c>
      <c r="C9" s="60">
        <v>0</v>
      </c>
      <c r="D9" s="60">
        <v>0</v>
      </c>
      <c r="E9" s="33">
        <f t="shared" si="2"/>
        <v>0</v>
      </c>
      <c r="F9" s="33">
        <v>3409.1</v>
      </c>
      <c r="G9" s="33">
        <v>654.2</v>
      </c>
      <c r="H9" s="196">
        <f t="shared" si="3"/>
        <v>2754.8999999999996</v>
      </c>
      <c r="I9" s="48">
        <v>10</v>
      </c>
      <c r="J9" s="48"/>
      <c r="K9" s="33">
        <f t="shared" si="4"/>
        <v>10</v>
      </c>
      <c r="L9" s="12">
        <f t="shared" si="5"/>
        <v>2744.8999999999996</v>
      </c>
      <c r="M9" s="53">
        <v>3358.9</v>
      </c>
      <c r="N9" s="33">
        <v>116.5</v>
      </c>
      <c r="O9" s="53">
        <v>539.4</v>
      </c>
      <c r="P9" s="121">
        <f t="shared" si="0"/>
        <v>2703</v>
      </c>
      <c r="Q9" s="17">
        <f t="shared" si="6"/>
        <v>101.55012948575654</v>
      </c>
      <c r="R9" s="1">
        <v>1</v>
      </c>
      <c r="S9" s="14">
        <v>0.75</v>
      </c>
      <c r="T9" s="14">
        <f t="shared" si="1"/>
        <v>0.75</v>
      </c>
    </row>
    <row r="10" spans="1:20" ht="11.25">
      <c r="A10" s="11">
        <v>4</v>
      </c>
      <c r="B10" s="48" t="s">
        <v>175</v>
      </c>
      <c r="C10" s="60">
        <v>0</v>
      </c>
      <c r="D10" s="60">
        <v>0</v>
      </c>
      <c r="E10" s="33">
        <f t="shared" si="2"/>
        <v>0</v>
      </c>
      <c r="F10" s="33">
        <v>2208.6</v>
      </c>
      <c r="G10" s="33">
        <v>992.3</v>
      </c>
      <c r="H10" s="196">
        <f t="shared" si="3"/>
        <v>1216.3</v>
      </c>
      <c r="I10" s="48">
        <v>758</v>
      </c>
      <c r="J10" s="48">
        <v>742.5</v>
      </c>
      <c r="K10" s="33">
        <f t="shared" si="4"/>
        <v>15.5</v>
      </c>
      <c r="L10" s="12">
        <f t="shared" si="5"/>
        <v>1200.8</v>
      </c>
      <c r="M10" s="53">
        <v>2083.4</v>
      </c>
      <c r="N10" s="33">
        <v>789.2</v>
      </c>
      <c r="O10" s="53">
        <v>203.8</v>
      </c>
      <c r="P10" s="121">
        <f t="shared" si="0"/>
        <v>1090.4</v>
      </c>
      <c r="Q10" s="17">
        <f t="shared" si="6"/>
        <v>110.12472487160674</v>
      </c>
      <c r="R10" s="1">
        <v>1</v>
      </c>
      <c r="S10" s="14">
        <v>0.75</v>
      </c>
      <c r="T10" s="14">
        <f t="shared" si="1"/>
        <v>0.75</v>
      </c>
    </row>
    <row r="11" spans="1:20" ht="11.25">
      <c r="A11" s="11">
        <v>5</v>
      </c>
      <c r="B11" s="48" t="s">
        <v>176</v>
      </c>
      <c r="C11" s="60">
        <v>0</v>
      </c>
      <c r="D11" s="60">
        <v>0</v>
      </c>
      <c r="E11" s="33">
        <f t="shared" si="2"/>
        <v>0</v>
      </c>
      <c r="F11" s="33">
        <v>1473.5</v>
      </c>
      <c r="G11" s="33">
        <v>307.4</v>
      </c>
      <c r="H11" s="196">
        <f t="shared" si="3"/>
        <v>1166.1</v>
      </c>
      <c r="I11" s="48">
        <v>5</v>
      </c>
      <c r="J11" s="48"/>
      <c r="K11" s="33">
        <f t="shared" si="4"/>
        <v>5</v>
      </c>
      <c r="L11" s="12">
        <f t="shared" si="5"/>
        <v>1161.1</v>
      </c>
      <c r="M11" s="53">
        <v>1453.5</v>
      </c>
      <c r="N11" s="33">
        <v>46.7</v>
      </c>
      <c r="O11" s="53">
        <v>261.5</v>
      </c>
      <c r="P11" s="121">
        <f t="shared" si="0"/>
        <v>1145.3</v>
      </c>
      <c r="Q11" s="17">
        <f t="shared" si="6"/>
        <v>101.37955120929014</v>
      </c>
      <c r="R11" s="1">
        <v>1</v>
      </c>
      <c r="S11" s="14">
        <v>0.75</v>
      </c>
      <c r="T11" s="14">
        <f t="shared" si="1"/>
        <v>0.75</v>
      </c>
    </row>
    <row r="12" spans="1:20" ht="11.25">
      <c r="A12" s="11">
        <v>6</v>
      </c>
      <c r="B12" s="48" t="s">
        <v>177</v>
      </c>
      <c r="C12" s="60">
        <v>0</v>
      </c>
      <c r="D12" s="60">
        <v>0</v>
      </c>
      <c r="E12" s="33">
        <f t="shared" si="2"/>
        <v>0</v>
      </c>
      <c r="F12" s="33">
        <v>1502.9</v>
      </c>
      <c r="G12" s="33">
        <v>420.5</v>
      </c>
      <c r="H12" s="196">
        <f t="shared" si="3"/>
        <v>1082.4</v>
      </c>
      <c r="I12" s="48">
        <v>6</v>
      </c>
      <c r="J12" s="48"/>
      <c r="K12" s="33">
        <f t="shared" si="4"/>
        <v>6</v>
      </c>
      <c r="L12" s="12">
        <f t="shared" si="5"/>
        <v>1076.4</v>
      </c>
      <c r="M12" s="53">
        <v>1399.9</v>
      </c>
      <c r="N12" s="33">
        <v>46.8</v>
      </c>
      <c r="O12" s="53">
        <v>374.5</v>
      </c>
      <c r="P12" s="121">
        <f t="shared" si="0"/>
        <v>978.6000000000001</v>
      </c>
      <c r="Q12" s="17">
        <f t="shared" si="6"/>
        <v>109.99386879215206</v>
      </c>
      <c r="R12" s="1">
        <v>1</v>
      </c>
      <c r="S12" s="14">
        <v>0.75</v>
      </c>
      <c r="T12" s="14">
        <f t="shared" si="1"/>
        <v>0.75</v>
      </c>
    </row>
    <row r="13" spans="1:20" ht="11.25">
      <c r="A13" s="11">
        <v>7</v>
      </c>
      <c r="B13" s="48" t="s">
        <v>178</v>
      </c>
      <c r="C13" s="60">
        <v>0</v>
      </c>
      <c r="D13" s="60">
        <v>0</v>
      </c>
      <c r="E13" s="33">
        <f t="shared" si="2"/>
        <v>0</v>
      </c>
      <c r="F13" s="33">
        <v>1861.3</v>
      </c>
      <c r="G13" s="33">
        <v>342.2</v>
      </c>
      <c r="H13" s="196">
        <f t="shared" si="3"/>
        <v>1519.1</v>
      </c>
      <c r="I13" s="48">
        <v>10.8</v>
      </c>
      <c r="J13" s="48"/>
      <c r="K13" s="33">
        <f t="shared" si="4"/>
        <v>10.8</v>
      </c>
      <c r="L13" s="12">
        <f t="shared" si="5"/>
        <v>1508.3</v>
      </c>
      <c r="M13" s="53">
        <v>1804.5</v>
      </c>
      <c r="N13" s="33">
        <v>46.7</v>
      </c>
      <c r="O13" s="53">
        <v>296.2</v>
      </c>
      <c r="P13" s="121">
        <f t="shared" si="0"/>
        <v>1461.6</v>
      </c>
      <c r="Q13" s="17">
        <f t="shared" si="6"/>
        <v>103.19512862616311</v>
      </c>
      <c r="R13" s="1">
        <v>1</v>
      </c>
      <c r="S13" s="14">
        <v>0.75</v>
      </c>
      <c r="T13" s="14">
        <f t="shared" si="1"/>
        <v>0.75</v>
      </c>
    </row>
    <row r="14" spans="1:20" ht="11.25">
      <c r="A14" s="11">
        <v>8</v>
      </c>
      <c r="B14" s="48" t="s">
        <v>180</v>
      </c>
      <c r="C14" s="60">
        <v>0</v>
      </c>
      <c r="D14" s="60">
        <v>0</v>
      </c>
      <c r="E14" s="33">
        <f t="shared" si="2"/>
        <v>0</v>
      </c>
      <c r="F14" s="33">
        <v>4946.2</v>
      </c>
      <c r="G14" s="33">
        <v>2248.7</v>
      </c>
      <c r="H14" s="196">
        <f t="shared" si="3"/>
        <v>2697.5</v>
      </c>
      <c r="I14" s="48">
        <v>742.5</v>
      </c>
      <c r="J14" s="48">
        <v>742.5</v>
      </c>
      <c r="K14" s="33">
        <f t="shared" si="4"/>
        <v>0</v>
      </c>
      <c r="L14" s="12">
        <f t="shared" si="5"/>
        <v>2697.5</v>
      </c>
      <c r="M14" s="53">
        <v>4810.4</v>
      </c>
      <c r="N14" s="33">
        <v>859</v>
      </c>
      <c r="O14" s="53">
        <v>1391.3</v>
      </c>
      <c r="P14" s="121">
        <f t="shared" si="0"/>
        <v>2560.0999999999995</v>
      </c>
      <c r="Q14" s="17">
        <f t="shared" si="6"/>
        <v>105.36697785242765</v>
      </c>
      <c r="R14" s="1">
        <v>1</v>
      </c>
      <c r="S14" s="14">
        <v>0.75</v>
      </c>
      <c r="T14" s="14">
        <f t="shared" si="1"/>
        <v>0.75</v>
      </c>
    </row>
    <row r="15" spans="1:20" ht="11.25">
      <c r="A15" s="11">
        <v>9</v>
      </c>
      <c r="B15" s="48" t="s">
        <v>179</v>
      </c>
      <c r="C15" s="60">
        <v>0</v>
      </c>
      <c r="D15" s="60">
        <v>0</v>
      </c>
      <c r="E15" s="33">
        <f t="shared" si="2"/>
        <v>0</v>
      </c>
      <c r="F15" s="33">
        <v>3031</v>
      </c>
      <c r="G15" s="33">
        <v>2000.4</v>
      </c>
      <c r="H15" s="196">
        <f t="shared" si="3"/>
        <v>1030.6</v>
      </c>
      <c r="I15" s="48">
        <v>1417.4</v>
      </c>
      <c r="J15" s="48">
        <v>1417.4</v>
      </c>
      <c r="K15" s="33">
        <f t="shared" si="4"/>
        <v>0</v>
      </c>
      <c r="L15" s="12">
        <f t="shared" si="5"/>
        <v>1030.6</v>
      </c>
      <c r="M15" s="53">
        <v>3016.8</v>
      </c>
      <c r="N15" s="33">
        <v>1464.3</v>
      </c>
      <c r="O15" s="53">
        <v>536.9</v>
      </c>
      <c r="P15" s="121">
        <f t="shared" si="0"/>
        <v>1015.6000000000003</v>
      </c>
      <c r="Q15" s="17">
        <f t="shared" si="6"/>
        <v>101.47695943284754</v>
      </c>
      <c r="R15" s="1">
        <v>1</v>
      </c>
      <c r="S15" s="14">
        <v>0.75</v>
      </c>
      <c r="T15" s="14">
        <f t="shared" si="1"/>
        <v>0.75</v>
      </c>
    </row>
    <row r="16" spans="1:20" ht="11.25">
      <c r="A16" s="11">
        <v>10</v>
      </c>
      <c r="B16" s="48" t="s">
        <v>181</v>
      </c>
      <c r="C16" s="60">
        <v>0</v>
      </c>
      <c r="D16" s="60">
        <v>0</v>
      </c>
      <c r="E16" s="33">
        <f t="shared" si="2"/>
        <v>0</v>
      </c>
      <c r="F16" s="33">
        <v>5110.2</v>
      </c>
      <c r="G16" s="33">
        <v>2961.4</v>
      </c>
      <c r="H16" s="196">
        <f t="shared" si="3"/>
        <v>2148.7999999999997</v>
      </c>
      <c r="I16" s="48">
        <v>2170.9</v>
      </c>
      <c r="J16" s="48">
        <v>2159.9</v>
      </c>
      <c r="K16" s="33">
        <f t="shared" si="4"/>
        <v>11</v>
      </c>
      <c r="L16" s="12">
        <f t="shared" si="5"/>
        <v>2137.7999999999997</v>
      </c>
      <c r="M16" s="53">
        <v>5084</v>
      </c>
      <c r="N16" s="33">
        <v>2276.6</v>
      </c>
      <c r="O16" s="53">
        <v>686.6</v>
      </c>
      <c r="P16" s="121">
        <f t="shared" si="0"/>
        <v>2120.8</v>
      </c>
      <c r="Q16" s="17">
        <f t="shared" si="6"/>
        <v>100.80158430780834</v>
      </c>
      <c r="R16" s="1">
        <v>1</v>
      </c>
      <c r="S16" s="14">
        <v>0.75</v>
      </c>
      <c r="T16" s="14">
        <f t="shared" si="1"/>
        <v>0.75</v>
      </c>
    </row>
    <row r="17" spans="1:20" ht="11.25">
      <c r="A17" s="11">
        <v>11</v>
      </c>
      <c r="B17" s="48" t="s">
        <v>182</v>
      </c>
      <c r="C17" s="60">
        <v>0</v>
      </c>
      <c r="D17" s="60">
        <v>0</v>
      </c>
      <c r="E17" s="33">
        <f t="shared" si="2"/>
        <v>0</v>
      </c>
      <c r="F17" s="33">
        <v>13443.4</v>
      </c>
      <c r="G17" s="33">
        <v>7213.3</v>
      </c>
      <c r="H17" s="203">
        <f t="shared" si="3"/>
        <v>6230.099999999999</v>
      </c>
      <c r="I17" s="48">
        <v>8269.4</v>
      </c>
      <c r="J17" s="48">
        <v>7963.8</v>
      </c>
      <c r="K17" s="33">
        <f t="shared" si="4"/>
        <v>305.59999999999945</v>
      </c>
      <c r="L17" s="12">
        <f t="shared" si="5"/>
        <v>5924.5</v>
      </c>
      <c r="M17" s="53">
        <v>9586.4</v>
      </c>
      <c r="N17" s="33">
        <v>116.5</v>
      </c>
      <c r="O17" s="53">
        <v>7098.5</v>
      </c>
      <c r="P17" s="121">
        <f t="shared" si="0"/>
        <v>2371.3999999999996</v>
      </c>
      <c r="Q17" s="17">
        <f t="shared" si="6"/>
        <v>249.8313232689551</v>
      </c>
      <c r="R17" s="1">
        <v>1</v>
      </c>
      <c r="S17" s="14">
        <v>0.75</v>
      </c>
      <c r="T17" s="14">
        <f t="shared" si="1"/>
        <v>0.75</v>
      </c>
    </row>
    <row r="18" spans="1:20" ht="11.25">
      <c r="A18" s="11">
        <v>12</v>
      </c>
      <c r="B18" s="48" t="s">
        <v>183</v>
      </c>
      <c r="C18" s="60">
        <v>0</v>
      </c>
      <c r="D18" s="60">
        <v>0</v>
      </c>
      <c r="E18" s="33">
        <f t="shared" si="2"/>
        <v>0</v>
      </c>
      <c r="F18" s="33">
        <v>2979.3</v>
      </c>
      <c r="G18" s="33">
        <v>574.1</v>
      </c>
      <c r="H18" s="196">
        <f t="shared" si="3"/>
        <v>2405.2000000000003</v>
      </c>
      <c r="I18" s="48">
        <v>88</v>
      </c>
      <c r="J18" s="48"/>
      <c r="K18" s="33">
        <f t="shared" si="4"/>
        <v>88</v>
      </c>
      <c r="L18" s="12">
        <f t="shared" si="5"/>
        <v>2317.2000000000003</v>
      </c>
      <c r="M18" s="53">
        <v>2724.2</v>
      </c>
      <c r="N18" s="33">
        <v>116.5</v>
      </c>
      <c r="O18" s="53">
        <v>459.3</v>
      </c>
      <c r="P18" s="121">
        <f t="shared" si="0"/>
        <v>2148.3999999999996</v>
      </c>
      <c r="Q18" s="17">
        <f t="shared" si="6"/>
        <v>107.85700986780864</v>
      </c>
      <c r="R18" s="1">
        <v>1</v>
      </c>
      <c r="S18" s="14">
        <v>0.75</v>
      </c>
      <c r="T18" s="14">
        <f t="shared" si="1"/>
        <v>0.75</v>
      </c>
    </row>
    <row r="19" spans="1:20" ht="11.25">
      <c r="A19" s="11">
        <v>13</v>
      </c>
      <c r="B19" s="48"/>
      <c r="C19" s="60"/>
      <c r="D19" s="60"/>
      <c r="E19" s="33">
        <f t="shared" si="2"/>
        <v>0</v>
      </c>
      <c r="F19" s="33"/>
      <c r="G19" s="53"/>
      <c r="H19" s="33"/>
      <c r="I19" s="33"/>
      <c r="J19" s="33"/>
      <c r="K19" s="33">
        <f t="shared" si="4"/>
        <v>0</v>
      </c>
      <c r="L19" s="12">
        <f t="shared" si="5"/>
        <v>0</v>
      </c>
      <c r="M19" s="53"/>
      <c r="N19" s="13"/>
      <c r="O19" s="53"/>
      <c r="P19" s="13">
        <f aca="true" t="shared" si="7" ref="P19:P30">M19-N19-O19</f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0"/>
      <c r="D20" s="60"/>
      <c r="E20" s="33">
        <f t="shared" si="2"/>
        <v>0</v>
      </c>
      <c r="F20" s="33"/>
      <c r="G20" s="53"/>
      <c r="H20" s="33"/>
      <c r="I20" s="33"/>
      <c r="J20" s="33"/>
      <c r="K20" s="33">
        <f t="shared" si="4"/>
        <v>0</v>
      </c>
      <c r="L20" s="12">
        <f t="shared" si="5"/>
        <v>0</v>
      </c>
      <c r="M20" s="53"/>
      <c r="N20" s="13"/>
      <c r="O20" s="53"/>
      <c r="P20" s="13">
        <f t="shared" si="7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0"/>
      <c r="D21" s="60"/>
      <c r="E21" s="33">
        <f t="shared" si="2"/>
        <v>0</v>
      </c>
      <c r="F21" s="33"/>
      <c r="G21" s="33"/>
      <c r="H21" s="33"/>
      <c r="I21" s="33"/>
      <c r="J21" s="33"/>
      <c r="K21" s="33">
        <f t="shared" si="4"/>
        <v>0</v>
      </c>
      <c r="L21" s="12">
        <f t="shared" si="5"/>
        <v>0</v>
      </c>
      <c r="M21" s="53"/>
      <c r="N21" s="13"/>
      <c r="O21" s="53"/>
      <c r="P21" s="13">
        <f t="shared" si="7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0"/>
      <c r="D22" s="60"/>
      <c r="E22" s="33">
        <f t="shared" si="2"/>
        <v>0</v>
      </c>
      <c r="F22" s="33"/>
      <c r="G22" s="33"/>
      <c r="H22" s="33"/>
      <c r="I22" s="33"/>
      <c r="J22" s="33"/>
      <c r="K22" s="33">
        <f t="shared" si="4"/>
        <v>0</v>
      </c>
      <c r="L22" s="12">
        <f t="shared" si="5"/>
        <v>0</v>
      </c>
      <c r="M22" s="53"/>
      <c r="N22" s="13"/>
      <c r="O22" s="53"/>
      <c r="P22" s="13">
        <f t="shared" si="7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0"/>
      <c r="D23" s="60"/>
      <c r="E23" s="33">
        <f t="shared" si="2"/>
        <v>0</v>
      </c>
      <c r="F23" s="33"/>
      <c r="G23" s="33"/>
      <c r="H23" s="33"/>
      <c r="I23" s="33"/>
      <c r="J23" s="33"/>
      <c r="K23" s="33">
        <f t="shared" si="4"/>
        <v>0</v>
      </c>
      <c r="L23" s="12">
        <f t="shared" si="5"/>
        <v>0</v>
      </c>
      <c r="M23" s="53"/>
      <c r="N23" s="13"/>
      <c r="O23" s="53"/>
      <c r="P23" s="13">
        <f t="shared" si="7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0"/>
      <c r="D24" s="60"/>
      <c r="E24" s="33">
        <f t="shared" si="2"/>
        <v>0</v>
      </c>
      <c r="F24" s="33"/>
      <c r="G24" s="33"/>
      <c r="H24" s="33"/>
      <c r="I24" s="33"/>
      <c r="J24" s="33"/>
      <c r="K24" s="33">
        <f t="shared" si="4"/>
        <v>0</v>
      </c>
      <c r="L24" s="12">
        <f t="shared" si="5"/>
        <v>0</v>
      </c>
      <c r="M24" s="53"/>
      <c r="N24" s="13"/>
      <c r="O24" s="53"/>
      <c r="P24" s="13">
        <f t="shared" si="7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0"/>
      <c r="D25" s="60"/>
      <c r="E25" s="33">
        <f t="shared" si="2"/>
        <v>0</v>
      </c>
      <c r="F25" s="33"/>
      <c r="G25" s="33"/>
      <c r="H25" s="33"/>
      <c r="I25" s="33"/>
      <c r="J25" s="33"/>
      <c r="K25" s="33">
        <f t="shared" si="4"/>
        <v>0</v>
      </c>
      <c r="L25" s="12">
        <f t="shared" si="5"/>
        <v>0</v>
      </c>
      <c r="M25" s="53"/>
      <c r="N25" s="13"/>
      <c r="O25" s="53"/>
      <c r="P25" s="13">
        <f t="shared" si="7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0"/>
      <c r="D26" s="60"/>
      <c r="E26" s="33">
        <f t="shared" si="2"/>
        <v>0</v>
      </c>
      <c r="F26" s="33"/>
      <c r="G26" s="33"/>
      <c r="H26" s="33"/>
      <c r="I26" s="33"/>
      <c r="J26" s="33"/>
      <c r="K26" s="33">
        <f t="shared" si="4"/>
        <v>0</v>
      </c>
      <c r="L26" s="12">
        <f t="shared" si="5"/>
        <v>0</v>
      </c>
      <c r="M26" s="53"/>
      <c r="N26" s="13"/>
      <c r="O26" s="53"/>
      <c r="P26" s="13">
        <f t="shared" si="7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0"/>
      <c r="D27" s="60"/>
      <c r="E27" s="33">
        <f t="shared" si="2"/>
        <v>0</v>
      </c>
      <c r="F27" s="33"/>
      <c r="G27" s="33"/>
      <c r="H27" s="33"/>
      <c r="I27" s="33"/>
      <c r="J27" s="33"/>
      <c r="K27" s="33">
        <f t="shared" si="4"/>
        <v>0</v>
      </c>
      <c r="L27" s="12">
        <f t="shared" si="5"/>
        <v>0</v>
      </c>
      <c r="M27" s="53"/>
      <c r="N27" s="13"/>
      <c r="O27" s="53"/>
      <c r="P27" s="13">
        <f t="shared" si="7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0"/>
      <c r="D28" s="60"/>
      <c r="E28" s="33">
        <f t="shared" si="2"/>
        <v>0</v>
      </c>
      <c r="F28" s="33"/>
      <c r="G28" s="33"/>
      <c r="H28" s="33"/>
      <c r="I28" s="33"/>
      <c r="J28" s="33"/>
      <c r="K28" s="33">
        <f t="shared" si="4"/>
        <v>0</v>
      </c>
      <c r="L28" s="12">
        <f t="shared" si="5"/>
        <v>0</v>
      </c>
      <c r="M28" s="54"/>
      <c r="N28" s="18"/>
      <c r="O28" s="54"/>
      <c r="P28" s="13">
        <f t="shared" si="7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0"/>
      <c r="D29" s="60"/>
      <c r="E29" s="33">
        <f t="shared" si="2"/>
        <v>0</v>
      </c>
      <c r="F29" s="33"/>
      <c r="G29" s="33"/>
      <c r="H29" s="33"/>
      <c r="I29" s="33"/>
      <c r="J29" s="33"/>
      <c r="K29" s="33">
        <f t="shared" si="4"/>
        <v>0</v>
      </c>
      <c r="L29" s="12">
        <f t="shared" si="5"/>
        <v>0</v>
      </c>
      <c r="M29" s="54"/>
      <c r="N29" s="18"/>
      <c r="O29" s="54"/>
      <c r="P29" s="13">
        <f t="shared" si="7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0"/>
      <c r="D30" s="60"/>
      <c r="E30" s="33">
        <f t="shared" si="2"/>
        <v>0</v>
      </c>
      <c r="F30" s="33"/>
      <c r="G30" s="33"/>
      <c r="H30" s="33"/>
      <c r="I30" s="33"/>
      <c r="J30" s="33"/>
      <c r="K30" s="33">
        <f t="shared" si="4"/>
        <v>0</v>
      </c>
      <c r="L30" s="12">
        <f t="shared" si="5"/>
        <v>0</v>
      </c>
      <c r="M30" s="54"/>
      <c r="N30" s="18"/>
      <c r="O30" s="54"/>
      <c r="P30" s="13">
        <f t="shared" si="7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205" t="s">
        <v>39</v>
      </c>
      <c r="B31" s="206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52521.8</v>
      </c>
      <c r="G31" s="30">
        <f t="shared" si="8"/>
        <v>23024.999999999996</v>
      </c>
      <c r="H31" s="85">
        <f t="shared" si="8"/>
        <v>29496.799999999996</v>
      </c>
      <c r="I31" s="30">
        <f t="shared" si="8"/>
        <v>16088.1</v>
      </c>
      <c r="J31" s="30">
        <f t="shared" si="8"/>
        <v>15253.599999999999</v>
      </c>
      <c r="K31" s="30">
        <f t="shared" si="8"/>
        <v>834.4999999999995</v>
      </c>
      <c r="L31" s="192">
        <f t="shared" si="5"/>
        <v>28662.299999999996</v>
      </c>
      <c r="M31" s="19">
        <f t="shared" si="8"/>
        <v>46263.6</v>
      </c>
      <c r="N31" s="55">
        <f t="shared" si="8"/>
        <v>8269.4</v>
      </c>
      <c r="O31" s="19">
        <f t="shared" si="8"/>
        <v>14770.099999999999</v>
      </c>
      <c r="P31" s="52">
        <f t="shared" si="8"/>
        <v>23224.1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1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1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1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1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1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1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1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1"/>
      <c r="M39" s="23"/>
      <c r="N39" s="23"/>
      <c r="O39" s="23"/>
      <c r="P39" s="23"/>
      <c r="R39" s="24"/>
    </row>
    <row r="40" spans="1:18" s="25" customFormat="1" ht="11.25">
      <c r="A40" s="24"/>
      <c r="H40" s="81"/>
      <c r="M40" s="23"/>
      <c r="N40" s="23"/>
      <c r="O40" s="23"/>
      <c r="P40" s="23"/>
      <c r="R40" s="24"/>
    </row>
    <row r="41" spans="1:18" s="25" customFormat="1" ht="11.25">
      <c r="A41" s="24"/>
      <c r="H41" s="81"/>
      <c r="M41" s="23"/>
      <c r="N41" s="23"/>
      <c r="O41" s="23"/>
      <c r="P41" s="23"/>
      <c r="R41" s="24"/>
    </row>
    <row r="42" spans="1:18" s="25" customFormat="1" ht="11.25">
      <c r="A42" s="24"/>
      <c r="H42" s="81"/>
      <c r="R42" s="24"/>
    </row>
    <row r="43" spans="1:18" s="25" customFormat="1" ht="11.25">
      <c r="A43" s="24"/>
      <c r="H43" s="81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J16" sqref="J16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5" t="s">
        <v>137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7" t="s">
        <v>13</v>
      </c>
      <c r="B3" s="205" t="s">
        <v>102</v>
      </c>
      <c r="C3" s="28" t="s">
        <v>138</v>
      </c>
      <c r="D3" s="27"/>
      <c r="E3" s="27"/>
      <c r="F3" s="36" t="s">
        <v>207</v>
      </c>
      <c r="G3" s="36" t="s">
        <v>208</v>
      </c>
      <c r="H3" s="29" t="s">
        <v>150</v>
      </c>
      <c r="I3" s="5" t="s">
        <v>24</v>
      </c>
      <c r="J3" s="208" t="s">
        <v>11</v>
      </c>
      <c r="K3" s="208" t="s">
        <v>12</v>
      </c>
      <c r="L3" s="6" t="s">
        <v>6</v>
      </c>
    </row>
    <row r="4" spans="1:12" s="10" customFormat="1" ht="42.75" customHeight="1">
      <c r="A4" s="207"/>
      <c r="B4" s="205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10"/>
      <c r="K4" s="210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173</v>
      </c>
      <c r="C6" s="12"/>
      <c r="D6" s="13"/>
      <c r="E6" s="13"/>
      <c r="F6" s="60">
        <v>3768.6</v>
      </c>
      <c r="G6" s="33">
        <v>73.2</v>
      </c>
      <c r="H6" s="13">
        <f>F6+G6</f>
        <v>3841.7999999999997</v>
      </c>
      <c r="I6" s="62">
        <f>C6/H6*100</f>
        <v>0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172</v>
      </c>
      <c r="C7" s="12"/>
      <c r="D7" s="13"/>
      <c r="E7" s="13"/>
      <c r="F7" s="60">
        <v>219.6</v>
      </c>
      <c r="G7" s="33">
        <v>147.4</v>
      </c>
      <c r="H7" s="13">
        <f aca="true" t="shared" si="1" ref="H7:H29">F7+G7</f>
        <v>367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174</v>
      </c>
      <c r="C8" s="12"/>
      <c r="D8" s="13"/>
      <c r="E8" s="13"/>
      <c r="F8" s="60">
        <v>500.6</v>
      </c>
      <c r="G8" s="33">
        <v>207.5</v>
      </c>
      <c r="H8" s="13">
        <f t="shared" si="1"/>
        <v>708.1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175</v>
      </c>
      <c r="C9" s="12"/>
      <c r="D9" s="13"/>
      <c r="E9" s="13"/>
      <c r="F9" s="60">
        <v>115</v>
      </c>
      <c r="G9" s="33">
        <v>29</v>
      </c>
      <c r="H9" s="13">
        <f t="shared" si="1"/>
        <v>144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176</v>
      </c>
      <c r="C10" s="12">
        <v>-0.1</v>
      </c>
      <c r="D10" s="13"/>
      <c r="E10" s="13"/>
      <c r="F10" s="60">
        <v>117.2</v>
      </c>
      <c r="G10" s="33">
        <v>23</v>
      </c>
      <c r="H10" s="13">
        <f t="shared" si="1"/>
        <v>140.2</v>
      </c>
      <c r="I10" s="17">
        <f t="shared" si="2"/>
        <v>-0.07132667617689017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177</v>
      </c>
      <c r="C11" s="12"/>
      <c r="D11" s="13"/>
      <c r="E11" s="13"/>
      <c r="F11" s="60">
        <v>208</v>
      </c>
      <c r="G11" s="33">
        <v>118</v>
      </c>
      <c r="H11" s="13">
        <f t="shared" si="1"/>
        <v>326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178</v>
      </c>
      <c r="C12" s="12"/>
      <c r="D12" s="13"/>
      <c r="E12" s="13"/>
      <c r="F12" s="60">
        <v>182.6</v>
      </c>
      <c r="G12" s="33">
        <v>70</v>
      </c>
      <c r="H12" s="13">
        <f t="shared" si="1"/>
        <v>252.6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180</v>
      </c>
      <c r="C13" s="12">
        <v>-0.1</v>
      </c>
      <c r="D13" s="13"/>
      <c r="E13" s="13"/>
      <c r="F13" s="60">
        <v>294.3</v>
      </c>
      <c r="G13" s="33">
        <v>133</v>
      </c>
      <c r="H13" s="13">
        <f t="shared" si="1"/>
        <v>427.3</v>
      </c>
      <c r="I13" s="17">
        <f t="shared" si="2"/>
        <v>-0.02340276152586005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179</v>
      </c>
      <c r="C14" s="12"/>
      <c r="D14" s="13"/>
      <c r="E14" s="13"/>
      <c r="F14" s="60">
        <v>137.9</v>
      </c>
      <c r="G14" s="33">
        <v>14</v>
      </c>
      <c r="H14" s="13">
        <f t="shared" si="1"/>
        <v>151.9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181</v>
      </c>
      <c r="C15" s="53">
        <v>-0.1</v>
      </c>
      <c r="D15" s="13"/>
      <c r="E15" s="13"/>
      <c r="F15" s="60">
        <v>717</v>
      </c>
      <c r="G15" s="33">
        <v>79</v>
      </c>
      <c r="H15" s="13">
        <f t="shared" si="1"/>
        <v>796</v>
      </c>
      <c r="I15" s="17">
        <f t="shared" si="2"/>
        <v>-0.01256281407035176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182</v>
      </c>
      <c r="C16" s="12">
        <v>-2273.1</v>
      </c>
      <c r="D16" s="13"/>
      <c r="E16" s="13"/>
      <c r="F16" s="60">
        <v>390.1</v>
      </c>
      <c r="G16" s="33">
        <v>98</v>
      </c>
      <c r="H16" s="13">
        <f t="shared" si="1"/>
        <v>488.1</v>
      </c>
      <c r="I16" s="17">
        <f t="shared" si="2"/>
        <v>-465.70374923171477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183</v>
      </c>
      <c r="C17" s="12">
        <v>0.1</v>
      </c>
      <c r="D17" s="13"/>
      <c r="E17" s="13"/>
      <c r="F17" s="60">
        <v>374.8</v>
      </c>
      <c r="G17" s="33">
        <v>296</v>
      </c>
      <c r="H17" s="13">
        <f t="shared" si="1"/>
        <v>670.8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3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3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3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3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3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3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3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3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3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1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4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4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5" t="s">
        <v>39</v>
      </c>
      <c r="B30" s="206"/>
      <c r="C30" s="19">
        <f aca="true" t="shared" si="3" ref="C30:H30">SUM(C6:C29)</f>
        <v>-2273.3</v>
      </c>
      <c r="D30" s="19">
        <f t="shared" si="3"/>
        <v>0</v>
      </c>
      <c r="E30" s="19">
        <f t="shared" si="3"/>
        <v>0</v>
      </c>
      <c r="F30" s="32">
        <f t="shared" si="3"/>
        <v>7025.700000000001</v>
      </c>
      <c r="G30" s="19">
        <f t="shared" si="3"/>
        <v>1288.1</v>
      </c>
      <c r="H30" s="52">
        <f t="shared" si="3"/>
        <v>8313.8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4" sqref="G14"/>
    </sheetView>
  </sheetViews>
  <sheetFormatPr defaultColWidth="9.00390625" defaultRowHeight="12.75"/>
  <cols>
    <col min="1" max="1" width="5.375" style="65" customWidth="1"/>
    <col min="2" max="2" width="24.625" style="65" customWidth="1"/>
    <col min="3" max="3" width="20.75390625" style="65" customWidth="1"/>
    <col min="4" max="5" width="9.25390625" style="65" hidden="1" customWidth="1"/>
    <col min="6" max="6" width="17.375" style="65" customWidth="1"/>
    <col min="7" max="7" width="18.125" style="65" customWidth="1"/>
    <col min="8" max="8" width="22.125" style="65" customWidth="1"/>
    <col min="9" max="9" width="14.25390625" style="65" customWidth="1"/>
    <col min="10" max="10" width="13.75390625" style="65" customWidth="1"/>
    <col min="11" max="11" width="12.25390625" style="65" customWidth="1"/>
    <col min="12" max="12" width="12.875" style="65" customWidth="1"/>
    <col min="13" max="16384" width="9.125" style="65" customWidth="1"/>
  </cols>
  <sheetData>
    <row r="1" spans="1:12" ht="54.75" customHeight="1">
      <c r="A1" s="219" t="s">
        <v>151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9" ht="11.25">
      <c r="A2" s="66"/>
      <c r="B2" s="66"/>
      <c r="C2" s="66"/>
      <c r="D2" s="66"/>
      <c r="E2" s="66"/>
      <c r="F2" s="66"/>
      <c r="G2" s="66"/>
      <c r="H2" s="66"/>
      <c r="I2" s="66"/>
    </row>
    <row r="3" spans="1:12" ht="111.75" customHeight="1">
      <c r="A3" s="222" t="s">
        <v>14</v>
      </c>
      <c r="B3" s="205" t="s">
        <v>102</v>
      </c>
      <c r="C3" s="67" t="s">
        <v>36</v>
      </c>
      <c r="D3" s="68"/>
      <c r="E3" s="68"/>
      <c r="F3" s="56" t="s">
        <v>199</v>
      </c>
      <c r="G3" s="56" t="s">
        <v>208</v>
      </c>
      <c r="H3" s="69" t="s">
        <v>139</v>
      </c>
      <c r="I3" s="56" t="s">
        <v>24</v>
      </c>
      <c r="J3" s="217" t="s">
        <v>11</v>
      </c>
      <c r="K3" s="217" t="s">
        <v>5</v>
      </c>
      <c r="L3" s="70" t="s">
        <v>6</v>
      </c>
    </row>
    <row r="4" spans="1:12" ht="42.75" customHeight="1">
      <c r="A4" s="222"/>
      <c r="B4" s="205"/>
      <c r="C4" s="56" t="s">
        <v>22</v>
      </c>
      <c r="D4" s="71" t="s">
        <v>7</v>
      </c>
      <c r="E4" s="71" t="s">
        <v>7</v>
      </c>
      <c r="F4" s="56" t="s">
        <v>26</v>
      </c>
      <c r="G4" s="56" t="s">
        <v>7</v>
      </c>
      <c r="H4" s="56" t="s">
        <v>27</v>
      </c>
      <c r="I4" s="56" t="s">
        <v>38</v>
      </c>
      <c r="J4" s="218"/>
      <c r="K4" s="218"/>
      <c r="L4" s="70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8"/>
      <c r="E5" s="78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89">
        <v>1</v>
      </c>
      <c r="B6" s="16" t="s">
        <v>173</v>
      </c>
      <c r="C6" s="12">
        <v>0</v>
      </c>
      <c r="D6" s="13"/>
      <c r="E6" s="13"/>
      <c r="F6" s="60">
        <v>3768.6</v>
      </c>
      <c r="G6" s="33">
        <v>73.2</v>
      </c>
      <c r="H6" s="184">
        <f>F6+G6</f>
        <v>3841.7999999999997</v>
      </c>
      <c r="I6" s="73">
        <f>C6/H6*100</f>
        <v>0</v>
      </c>
      <c r="J6" s="10">
        <v>1</v>
      </c>
      <c r="K6" s="90">
        <v>0.75</v>
      </c>
      <c r="L6" s="91">
        <f aca="true" t="shared" si="0" ref="L6:L29">J6*K6</f>
        <v>0.75</v>
      </c>
    </row>
    <row r="7" spans="1:12" ht="11.25">
      <c r="A7" s="89">
        <v>2</v>
      </c>
      <c r="B7" s="16" t="s">
        <v>172</v>
      </c>
      <c r="C7" s="12">
        <v>0</v>
      </c>
      <c r="D7" s="13"/>
      <c r="E7" s="13"/>
      <c r="F7" s="60">
        <v>219.6</v>
      </c>
      <c r="G7" s="33">
        <v>147.4</v>
      </c>
      <c r="H7" s="33">
        <f aca="true" t="shared" si="1" ref="H7:H29">F7+G7</f>
        <v>367</v>
      </c>
      <c r="I7" s="73">
        <f aca="true" t="shared" si="2" ref="I7:I29">C7/H7*100</f>
        <v>0</v>
      </c>
      <c r="J7" s="10">
        <v>1</v>
      </c>
      <c r="K7" s="90">
        <v>0.75</v>
      </c>
      <c r="L7" s="90">
        <f t="shared" si="0"/>
        <v>0.75</v>
      </c>
    </row>
    <row r="8" spans="1:12" ht="11.25">
      <c r="A8" s="89">
        <v>3</v>
      </c>
      <c r="B8" s="16" t="s">
        <v>174</v>
      </c>
      <c r="C8" s="12">
        <v>0</v>
      </c>
      <c r="D8" s="13"/>
      <c r="E8" s="13"/>
      <c r="F8" s="60">
        <v>500.6</v>
      </c>
      <c r="G8" s="33">
        <v>207.5</v>
      </c>
      <c r="H8" s="33">
        <f t="shared" si="1"/>
        <v>708.1</v>
      </c>
      <c r="I8" s="73">
        <f t="shared" si="2"/>
        <v>0</v>
      </c>
      <c r="J8" s="10">
        <v>1</v>
      </c>
      <c r="K8" s="90">
        <v>0.75</v>
      </c>
      <c r="L8" s="90">
        <f t="shared" si="0"/>
        <v>0.75</v>
      </c>
    </row>
    <row r="9" spans="1:12" ht="11.25">
      <c r="A9" s="89">
        <v>4</v>
      </c>
      <c r="B9" s="16" t="s">
        <v>175</v>
      </c>
      <c r="C9" s="12">
        <v>0</v>
      </c>
      <c r="D9" s="13"/>
      <c r="E9" s="13"/>
      <c r="F9" s="60">
        <v>115</v>
      </c>
      <c r="G9" s="33">
        <v>29</v>
      </c>
      <c r="H9" s="33">
        <f t="shared" si="1"/>
        <v>144</v>
      </c>
      <c r="I9" s="73">
        <f t="shared" si="2"/>
        <v>0</v>
      </c>
      <c r="J9" s="10">
        <v>1</v>
      </c>
      <c r="K9" s="90">
        <v>0.75</v>
      </c>
      <c r="L9" s="90">
        <f t="shared" si="0"/>
        <v>0.75</v>
      </c>
    </row>
    <row r="10" spans="1:12" ht="11.25">
      <c r="A10" s="89">
        <v>5</v>
      </c>
      <c r="B10" s="16" t="s">
        <v>176</v>
      </c>
      <c r="C10" s="12">
        <v>0</v>
      </c>
      <c r="D10" s="13"/>
      <c r="E10" s="13"/>
      <c r="F10" s="60">
        <v>117.2</v>
      </c>
      <c r="G10" s="33">
        <v>23</v>
      </c>
      <c r="H10" s="33">
        <f t="shared" si="1"/>
        <v>140.2</v>
      </c>
      <c r="I10" s="73">
        <f t="shared" si="2"/>
        <v>0</v>
      </c>
      <c r="J10" s="10">
        <v>1</v>
      </c>
      <c r="K10" s="90">
        <v>0.75</v>
      </c>
      <c r="L10" s="90">
        <f t="shared" si="0"/>
        <v>0.75</v>
      </c>
    </row>
    <row r="11" spans="1:12" ht="11.25">
      <c r="A11" s="89">
        <v>6</v>
      </c>
      <c r="B11" s="16" t="s">
        <v>177</v>
      </c>
      <c r="C11" s="12">
        <v>0</v>
      </c>
      <c r="D11" s="13"/>
      <c r="E11" s="13"/>
      <c r="F11" s="60">
        <v>208</v>
      </c>
      <c r="G11" s="33">
        <v>118</v>
      </c>
      <c r="H11" s="33">
        <f t="shared" si="1"/>
        <v>326</v>
      </c>
      <c r="I11" s="73">
        <f t="shared" si="2"/>
        <v>0</v>
      </c>
      <c r="J11" s="10">
        <v>1</v>
      </c>
      <c r="K11" s="90">
        <v>0.75</v>
      </c>
      <c r="L11" s="90">
        <f t="shared" si="0"/>
        <v>0.75</v>
      </c>
    </row>
    <row r="12" spans="1:12" ht="11.25">
      <c r="A12" s="89">
        <v>7</v>
      </c>
      <c r="B12" s="16" t="s">
        <v>178</v>
      </c>
      <c r="C12" s="12">
        <v>0</v>
      </c>
      <c r="D12" s="13"/>
      <c r="E12" s="13"/>
      <c r="F12" s="60">
        <v>182.6</v>
      </c>
      <c r="G12" s="33">
        <v>70</v>
      </c>
      <c r="H12" s="33">
        <f t="shared" si="1"/>
        <v>252.6</v>
      </c>
      <c r="I12" s="73">
        <f t="shared" si="2"/>
        <v>0</v>
      </c>
      <c r="J12" s="10">
        <v>1</v>
      </c>
      <c r="K12" s="90">
        <v>0.75</v>
      </c>
      <c r="L12" s="90">
        <f t="shared" si="0"/>
        <v>0.75</v>
      </c>
    </row>
    <row r="13" spans="1:12" ht="11.25">
      <c r="A13" s="89">
        <v>8</v>
      </c>
      <c r="B13" s="16" t="s">
        <v>180</v>
      </c>
      <c r="C13" s="12">
        <v>0</v>
      </c>
      <c r="D13" s="13"/>
      <c r="E13" s="13"/>
      <c r="F13" s="60">
        <v>294.3</v>
      </c>
      <c r="G13" s="33">
        <v>133</v>
      </c>
      <c r="H13" s="33">
        <f t="shared" si="1"/>
        <v>427.3</v>
      </c>
      <c r="I13" s="73">
        <f t="shared" si="2"/>
        <v>0</v>
      </c>
      <c r="J13" s="10">
        <v>1</v>
      </c>
      <c r="K13" s="90">
        <v>0.75</v>
      </c>
      <c r="L13" s="90">
        <f t="shared" si="0"/>
        <v>0.75</v>
      </c>
    </row>
    <row r="14" spans="1:12" ht="11.25">
      <c r="A14" s="89">
        <v>9</v>
      </c>
      <c r="B14" s="16" t="s">
        <v>179</v>
      </c>
      <c r="C14" s="12">
        <v>0</v>
      </c>
      <c r="D14" s="13"/>
      <c r="E14" s="13"/>
      <c r="F14" s="60">
        <v>137.9</v>
      </c>
      <c r="G14" s="33">
        <v>14</v>
      </c>
      <c r="H14" s="33">
        <f t="shared" si="1"/>
        <v>151.9</v>
      </c>
      <c r="I14" s="73">
        <f t="shared" si="2"/>
        <v>0</v>
      </c>
      <c r="J14" s="10">
        <v>1</v>
      </c>
      <c r="K14" s="90">
        <v>0.75</v>
      </c>
      <c r="L14" s="90">
        <f t="shared" si="0"/>
        <v>0.75</v>
      </c>
    </row>
    <row r="15" spans="1:12" ht="11.25">
      <c r="A15" s="89">
        <v>10</v>
      </c>
      <c r="B15" s="16" t="s">
        <v>181</v>
      </c>
      <c r="C15" s="12">
        <v>0</v>
      </c>
      <c r="D15" s="13"/>
      <c r="E15" s="13"/>
      <c r="F15" s="60">
        <v>717</v>
      </c>
      <c r="G15" s="33">
        <v>79</v>
      </c>
      <c r="H15" s="33">
        <f t="shared" si="1"/>
        <v>796</v>
      </c>
      <c r="I15" s="73">
        <f t="shared" si="2"/>
        <v>0</v>
      </c>
      <c r="J15" s="10">
        <v>1</v>
      </c>
      <c r="K15" s="90">
        <v>0.75</v>
      </c>
      <c r="L15" s="90">
        <f t="shared" si="0"/>
        <v>0.75</v>
      </c>
    </row>
    <row r="16" spans="1:12" ht="11.25">
      <c r="A16" s="89">
        <v>11</v>
      </c>
      <c r="B16" s="16" t="s">
        <v>182</v>
      </c>
      <c r="C16" s="12">
        <v>0</v>
      </c>
      <c r="D16" s="13"/>
      <c r="E16" s="13"/>
      <c r="F16" s="60">
        <v>390.1</v>
      </c>
      <c r="G16" s="33">
        <v>98</v>
      </c>
      <c r="H16" s="33">
        <f t="shared" si="1"/>
        <v>488.1</v>
      </c>
      <c r="I16" s="73">
        <f t="shared" si="2"/>
        <v>0</v>
      </c>
      <c r="J16" s="10">
        <v>1</v>
      </c>
      <c r="K16" s="90">
        <v>0.75</v>
      </c>
      <c r="L16" s="90">
        <f t="shared" si="0"/>
        <v>0.75</v>
      </c>
    </row>
    <row r="17" spans="1:12" ht="11.25">
      <c r="A17" s="89">
        <v>12</v>
      </c>
      <c r="B17" s="16" t="s">
        <v>183</v>
      </c>
      <c r="C17" s="12">
        <v>0</v>
      </c>
      <c r="D17" s="13"/>
      <c r="E17" s="13"/>
      <c r="F17" s="60">
        <v>374.8</v>
      </c>
      <c r="G17" s="33">
        <v>296</v>
      </c>
      <c r="H17" s="33">
        <f t="shared" si="1"/>
        <v>670.8</v>
      </c>
      <c r="I17" s="73">
        <f t="shared" si="2"/>
        <v>0</v>
      </c>
      <c r="J17" s="10">
        <v>1</v>
      </c>
      <c r="K17" s="90">
        <v>0.75</v>
      </c>
      <c r="L17" s="90">
        <f t="shared" si="0"/>
        <v>0.75</v>
      </c>
    </row>
    <row r="18" spans="1:12" ht="11.25">
      <c r="A18" s="89">
        <v>13</v>
      </c>
      <c r="B18" s="72"/>
      <c r="C18" s="12"/>
      <c r="D18" s="13"/>
      <c r="E18" s="13"/>
      <c r="F18" s="13"/>
      <c r="G18" s="53"/>
      <c r="H18" s="33">
        <f t="shared" si="1"/>
        <v>0</v>
      </c>
      <c r="I18" s="73" t="e">
        <f t="shared" si="2"/>
        <v>#DIV/0!</v>
      </c>
      <c r="J18" s="10"/>
      <c r="K18" s="90">
        <v>0.75</v>
      </c>
      <c r="L18" s="90">
        <f t="shared" si="0"/>
        <v>0</v>
      </c>
    </row>
    <row r="19" spans="1:12" ht="11.25">
      <c r="A19" s="89">
        <v>14</v>
      </c>
      <c r="B19" s="72"/>
      <c r="C19" s="12"/>
      <c r="D19" s="13"/>
      <c r="E19" s="13"/>
      <c r="F19" s="13"/>
      <c r="G19" s="53"/>
      <c r="H19" s="33">
        <f t="shared" si="1"/>
        <v>0</v>
      </c>
      <c r="I19" s="73" t="e">
        <f t="shared" si="2"/>
        <v>#DIV/0!</v>
      </c>
      <c r="J19" s="10"/>
      <c r="K19" s="90">
        <v>0.75</v>
      </c>
      <c r="L19" s="90">
        <f t="shared" si="0"/>
        <v>0</v>
      </c>
    </row>
    <row r="20" spans="1:12" ht="11.25">
      <c r="A20" s="89">
        <v>15</v>
      </c>
      <c r="B20" s="72"/>
      <c r="C20" s="12"/>
      <c r="D20" s="13"/>
      <c r="E20" s="13"/>
      <c r="F20" s="13"/>
      <c r="G20" s="53"/>
      <c r="H20" s="33">
        <f t="shared" si="1"/>
        <v>0</v>
      </c>
      <c r="I20" s="73" t="e">
        <f t="shared" si="2"/>
        <v>#DIV/0!</v>
      </c>
      <c r="J20" s="10"/>
      <c r="K20" s="90">
        <v>0.75</v>
      </c>
      <c r="L20" s="90">
        <f t="shared" si="0"/>
        <v>0</v>
      </c>
    </row>
    <row r="21" spans="1:12" ht="11.25">
      <c r="A21" s="89">
        <v>16</v>
      </c>
      <c r="B21" s="72"/>
      <c r="C21" s="12"/>
      <c r="D21" s="13"/>
      <c r="E21" s="13"/>
      <c r="F21" s="13"/>
      <c r="G21" s="53"/>
      <c r="H21" s="33">
        <f t="shared" si="1"/>
        <v>0</v>
      </c>
      <c r="I21" s="73" t="e">
        <f t="shared" si="2"/>
        <v>#DIV/0!</v>
      </c>
      <c r="J21" s="10"/>
      <c r="K21" s="90">
        <v>0.75</v>
      </c>
      <c r="L21" s="90">
        <f t="shared" si="0"/>
        <v>0</v>
      </c>
    </row>
    <row r="22" spans="1:12" ht="11.25">
      <c r="A22" s="89">
        <v>17</v>
      </c>
      <c r="B22" s="72"/>
      <c r="C22" s="12"/>
      <c r="D22" s="13"/>
      <c r="E22" s="13"/>
      <c r="F22" s="13"/>
      <c r="G22" s="53"/>
      <c r="H22" s="33">
        <f t="shared" si="1"/>
        <v>0</v>
      </c>
      <c r="I22" s="73" t="e">
        <f t="shared" si="2"/>
        <v>#DIV/0!</v>
      </c>
      <c r="J22" s="10"/>
      <c r="K22" s="90">
        <v>0.75</v>
      </c>
      <c r="L22" s="90">
        <f t="shared" si="0"/>
        <v>0</v>
      </c>
    </row>
    <row r="23" spans="1:12" ht="11.25">
      <c r="A23" s="89">
        <v>18</v>
      </c>
      <c r="B23" s="72"/>
      <c r="C23" s="12"/>
      <c r="D23" s="13"/>
      <c r="E23" s="13"/>
      <c r="F23" s="13"/>
      <c r="G23" s="53"/>
      <c r="H23" s="33">
        <f t="shared" si="1"/>
        <v>0</v>
      </c>
      <c r="I23" s="73" t="e">
        <f t="shared" si="2"/>
        <v>#DIV/0!</v>
      </c>
      <c r="J23" s="10"/>
      <c r="K23" s="90">
        <v>0.75</v>
      </c>
      <c r="L23" s="90">
        <f t="shared" si="0"/>
        <v>0</v>
      </c>
    </row>
    <row r="24" spans="1:12" ht="11.25">
      <c r="A24" s="89">
        <v>19</v>
      </c>
      <c r="B24" s="72"/>
      <c r="C24" s="12"/>
      <c r="D24" s="13"/>
      <c r="E24" s="13"/>
      <c r="F24" s="13"/>
      <c r="G24" s="53"/>
      <c r="H24" s="33">
        <f t="shared" si="1"/>
        <v>0</v>
      </c>
      <c r="I24" s="73" t="e">
        <f t="shared" si="2"/>
        <v>#DIV/0!</v>
      </c>
      <c r="J24" s="10"/>
      <c r="K24" s="90">
        <v>0.75</v>
      </c>
      <c r="L24" s="90">
        <f t="shared" si="0"/>
        <v>0</v>
      </c>
    </row>
    <row r="25" spans="1:12" ht="11.25">
      <c r="A25" s="89">
        <v>20</v>
      </c>
      <c r="B25" s="72"/>
      <c r="C25" s="12"/>
      <c r="D25" s="13"/>
      <c r="E25" s="13"/>
      <c r="F25" s="13"/>
      <c r="G25" s="53"/>
      <c r="H25" s="33">
        <f t="shared" si="1"/>
        <v>0</v>
      </c>
      <c r="I25" s="73" t="e">
        <f t="shared" si="2"/>
        <v>#DIV/0!</v>
      </c>
      <c r="J25" s="10"/>
      <c r="K25" s="90">
        <v>0.75</v>
      </c>
      <c r="L25" s="90">
        <f t="shared" si="0"/>
        <v>0</v>
      </c>
    </row>
    <row r="26" spans="1:12" ht="11.25">
      <c r="A26" s="89">
        <v>21</v>
      </c>
      <c r="B26" s="72"/>
      <c r="C26" s="12"/>
      <c r="D26" s="13"/>
      <c r="E26" s="13"/>
      <c r="F26" s="13"/>
      <c r="G26" s="53"/>
      <c r="H26" s="33">
        <f t="shared" si="1"/>
        <v>0</v>
      </c>
      <c r="I26" s="73" t="e">
        <f t="shared" si="2"/>
        <v>#DIV/0!</v>
      </c>
      <c r="J26" s="10"/>
      <c r="K26" s="90">
        <v>0.75</v>
      </c>
      <c r="L26" s="90">
        <f t="shared" si="0"/>
        <v>0</v>
      </c>
    </row>
    <row r="27" spans="1:12" ht="11.25">
      <c r="A27" s="89">
        <v>22</v>
      </c>
      <c r="B27" s="72"/>
      <c r="C27" s="12"/>
      <c r="D27" s="18"/>
      <c r="E27" s="18"/>
      <c r="F27" s="44"/>
      <c r="G27" s="61"/>
      <c r="H27" s="33">
        <f t="shared" si="1"/>
        <v>0</v>
      </c>
      <c r="I27" s="73" t="e">
        <f t="shared" si="2"/>
        <v>#DIV/0!</v>
      </c>
      <c r="J27" s="10"/>
      <c r="K27" s="90">
        <v>0.75</v>
      </c>
      <c r="L27" s="90">
        <f t="shared" si="0"/>
        <v>0</v>
      </c>
    </row>
    <row r="28" spans="1:12" ht="11.25">
      <c r="A28" s="89">
        <v>23</v>
      </c>
      <c r="B28" s="72"/>
      <c r="C28" s="12"/>
      <c r="D28" s="18"/>
      <c r="E28" s="18"/>
      <c r="F28" s="18"/>
      <c r="G28" s="54"/>
      <c r="H28" s="33">
        <f t="shared" si="1"/>
        <v>0</v>
      </c>
      <c r="I28" s="73" t="e">
        <f t="shared" si="2"/>
        <v>#DIV/0!</v>
      </c>
      <c r="J28" s="10"/>
      <c r="K28" s="90">
        <v>0.75</v>
      </c>
      <c r="L28" s="90">
        <f t="shared" si="0"/>
        <v>0</v>
      </c>
    </row>
    <row r="29" spans="1:12" ht="11.25">
      <c r="A29" s="89">
        <v>24</v>
      </c>
      <c r="B29" s="72"/>
      <c r="C29" s="12"/>
      <c r="D29" s="18"/>
      <c r="E29" s="18"/>
      <c r="F29" s="18"/>
      <c r="G29" s="54"/>
      <c r="H29" s="33">
        <f t="shared" si="1"/>
        <v>0</v>
      </c>
      <c r="I29" s="73" t="e">
        <f t="shared" si="2"/>
        <v>#DIV/0!</v>
      </c>
      <c r="J29" s="10"/>
      <c r="K29" s="90">
        <v>0.75</v>
      </c>
      <c r="L29" s="90">
        <f t="shared" si="0"/>
        <v>0</v>
      </c>
    </row>
    <row r="30" spans="1:12" ht="11.25">
      <c r="A30" s="220" t="s">
        <v>39</v>
      </c>
      <c r="B30" s="221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7025.700000000001</v>
      </c>
      <c r="G30" s="19">
        <f t="shared" si="3"/>
        <v>1288.1</v>
      </c>
      <c r="H30" s="19">
        <f t="shared" si="3"/>
        <v>8313.8</v>
      </c>
      <c r="I30" s="87" t="s">
        <v>8</v>
      </c>
      <c r="J30" s="88" t="s">
        <v>8</v>
      </c>
      <c r="K30" s="92">
        <v>0.75</v>
      </c>
      <c r="L30" s="93" t="s">
        <v>8</v>
      </c>
    </row>
    <row r="31" spans="1:9" s="76" customFormat="1" ht="11.25">
      <c r="A31" s="74"/>
      <c r="B31" s="74"/>
      <c r="C31" s="74"/>
      <c r="D31" s="75"/>
      <c r="E31" s="75"/>
      <c r="F31" s="75"/>
      <c r="G31" s="75"/>
      <c r="H31" s="75"/>
      <c r="I31" s="74"/>
    </row>
    <row r="32" spans="1:9" s="76" customFormat="1" ht="11.25">
      <c r="A32" s="74"/>
      <c r="B32" s="74"/>
      <c r="C32" s="74"/>
      <c r="D32" s="75"/>
      <c r="E32" s="75"/>
      <c r="F32" s="75"/>
      <c r="G32" s="75"/>
      <c r="H32" s="75"/>
      <c r="I32" s="74"/>
    </row>
    <row r="33" spans="1:9" s="76" customFormat="1" ht="11.25">
      <c r="A33" s="74"/>
      <c r="B33" s="74"/>
      <c r="C33" s="74"/>
      <c r="D33" s="75"/>
      <c r="E33" s="75"/>
      <c r="F33" s="75"/>
      <c r="G33" s="75"/>
      <c r="H33" s="75"/>
      <c r="I33" s="74"/>
    </row>
    <row r="34" spans="1:9" s="76" customFormat="1" ht="11.25">
      <c r="A34" s="74"/>
      <c r="B34" s="74"/>
      <c r="C34" s="74"/>
      <c r="D34" s="75"/>
      <c r="E34" s="75"/>
      <c r="F34" s="75"/>
      <c r="G34" s="75"/>
      <c r="H34" s="75"/>
      <c r="I34" s="77"/>
    </row>
    <row r="35" spans="1:9" s="76" customFormat="1" ht="11.25">
      <c r="A35" s="74"/>
      <c r="B35" s="74"/>
      <c r="C35" s="74"/>
      <c r="D35" s="75"/>
      <c r="E35" s="75"/>
      <c r="F35" s="75"/>
      <c r="G35" s="75"/>
      <c r="H35" s="75"/>
      <c r="I35" s="74"/>
    </row>
    <row r="36" spans="1:9" s="76" customFormat="1" ht="11.25">
      <c r="A36" s="74"/>
      <c r="B36" s="74"/>
      <c r="C36" s="74"/>
      <c r="D36" s="75"/>
      <c r="E36" s="75"/>
      <c r="F36" s="75"/>
      <c r="G36" s="75"/>
      <c r="H36" s="75"/>
      <c r="I36" s="74"/>
    </row>
    <row r="37" spans="1:9" s="76" customFormat="1" ht="11.25">
      <c r="A37" s="74"/>
      <c r="B37" s="74"/>
      <c r="C37" s="74"/>
      <c r="D37" s="75"/>
      <c r="E37" s="75"/>
      <c r="F37" s="75"/>
      <c r="G37" s="75"/>
      <c r="H37" s="75"/>
      <c r="I37" s="74"/>
    </row>
    <row r="38" spans="4:8" s="76" customFormat="1" ht="11.25">
      <c r="D38" s="75"/>
      <c r="E38" s="75"/>
      <c r="F38" s="75"/>
      <c r="G38" s="75"/>
      <c r="H38" s="75"/>
    </row>
    <row r="39" spans="4:8" s="76" customFormat="1" ht="11.25">
      <c r="D39" s="75"/>
      <c r="E39" s="75"/>
      <c r="F39" s="75"/>
      <c r="G39" s="75"/>
      <c r="H39" s="75"/>
    </row>
    <row r="40" spans="4:8" s="76" customFormat="1" ht="11.25">
      <c r="D40" s="75"/>
      <c r="E40" s="75"/>
      <c r="F40" s="75"/>
      <c r="G40" s="75"/>
      <c r="H40" s="75"/>
    </row>
    <row r="41" s="76" customFormat="1" ht="11.25"/>
    <row r="42" s="76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G22" sqref="G22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5" t="s">
        <v>152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7" t="s">
        <v>14</v>
      </c>
      <c r="B3" s="205" t="s">
        <v>102</v>
      </c>
      <c r="C3" s="6" t="s">
        <v>140</v>
      </c>
      <c r="D3" s="27"/>
      <c r="E3" s="27"/>
      <c r="F3" s="36" t="s">
        <v>192</v>
      </c>
      <c r="G3" s="36" t="s">
        <v>209</v>
      </c>
      <c r="H3" s="29" t="s">
        <v>141</v>
      </c>
      <c r="I3" s="5" t="s">
        <v>41</v>
      </c>
      <c r="J3" s="208" t="s">
        <v>15</v>
      </c>
      <c r="K3" s="208" t="s">
        <v>16</v>
      </c>
      <c r="L3" s="6" t="s">
        <v>6</v>
      </c>
    </row>
    <row r="4" spans="1:12" s="10" customFormat="1" ht="42.75" customHeight="1">
      <c r="A4" s="207"/>
      <c r="B4" s="205"/>
      <c r="C4" s="8" t="s">
        <v>26</v>
      </c>
      <c r="D4" s="7" t="s">
        <v>7</v>
      </c>
      <c r="E4" s="7" t="s">
        <v>7</v>
      </c>
      <c r="F4" s="8" t="s">
        <v>26</v>
      </c>
      <c r="G4" s="8" t="s">
        <v>153</v>
      </c>
      <c r="H4" s="8" t="s">
        <v>40</v>
      </c>
      <c r="I4" s="8" t="s">
        <v>38</v>
      </c>
      <c r="J4" s="210"/>
      <c r="K4" s="210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173</v>
      </c>
      <c r="C6" s="12">
        <v>0</v>
      </c>
      <c r="D6" s="13"/>
      <c r="E6" s="13"/>
      <c r="F6" s="33">
        <v>9865.2</v>
      </c>
      <c r="G6" s="33">
        <v>4080.8</v>
      </c>
      <c r="H6" s="196">
        <f>F6-G6</f>
        <v>5784.400000000001</v>
      </c>
      <c r="I6" s="63">
        <f aca="true" t="shared" si="0" ref="I6:I17">C6/H6*100</f>
        <v>0</v>
      </c>
      <c r="J6" s="1">
        <v>1</v>
      </c>
      <c r="K6" s="14">
        <v>0.75</v>
      </c>
      <c r="L6" s="14">
        <f aca="true" t="shared" si="1" ref="L6:L29">J6*K6</f>
        <v>0.75</v>
      </c>
    </row>
    <row r="7" spans="1:12" ht="11.25">
      <c r="A7" s="11">
        <v>2</v>
      </c>
      <c r="B7" s="16" t="s">
        <v>172</v>
      </c>
      <c r="C7" s="12">
        <v>0</v>
      </c>
      <c r="D7" s="13"/>
      <c r="E7" s="13"/>
      <c r="F7" s="33">
        <v>2691.1</v>
      </c>
      <c r="G7" s="33">
        <v>1229.7</v>
      </c>
      <c r="H7" s="196">
        <f aca="true" t="shared" si="2" ref="H7:H17">F7-G7</f>
        <v>1461.3999999999999</v>
      </c>
      <c r="I7" s="63">
        <f t="shared" si="0"/>
        <v>0</v>
      </c>
      <c r="J7" s="1">
        <v>1</v>
      </c>
      <c r="K7" s="14">
        <v>0.75</v>
      </c>
      <c r="L7" s="14">
        <f t="shared" si="1"/>
        <v>0.75</v>
      </c>
    </row>
    <row r="8" spans="1:12" ht="11.25">
      <c r="A8" s="11">
        <v>3</v>
      </c>
      <c r="B8" s="16" t="s">
        <v>174</v>
      </c>
      <c r="C8" s="12">
        <v>0</v>
      </c>
      <c r="D8" s="13"/>
      <c r="E8" s="13"/>
      <c r="F8" s="33">
        <v>3409.1</v>
      </c>
      <c r="G8" s="33">
        <v>654.2</v>
      </c>
      <c r="H8" s="196">
        <f t="shared" si="2"/>
        <v>2754.8999999999996</v>
      </c>
      <c r="I8" s="63">
        <f t="shared" si="0"/>
        <v>0</v>
      </c>
      <c r="J8" s="1">
        <v>1</v>
      </c>
      <c r="K8" s="14">
        <v>0.75</v>
      </c>
      <c r="L8" s="14">
        <f t="shared" si="1"/>
        <v>0.75</v>
      </c>
    </row>
    <row r="9" spans="1:12" ht="11.25">
      <c r="A9" s="11">
        <v>4</v>
      </c>
      <c r="B9" s="16" t="s">
        <v>175</v>
      </c>
      <c r="C9" s="12">
        <v>0</v>
      </c>
      <c r="D9" s="13"/>
      <c r="E9" s="13"/>
      <c r="F9" s="33">
        <v>2208.6</v>
      </c>
      <c r="G9" s="33">
        <v>992.3</v>
      </c>
      <c r="H9" s="196">
        <f t="shared" si="2"/>
        <v>1216.3</v>
      </c>
      <c r="I9" s="63">
        <f t="shared" si="0"/>
        <v>0</v>
      </c>
      <c r="J9" s="1">
        <v>1</v>
      </c>
      <c r="K9" s="14">
        <v>0.75</v>
      </c>
      <c r="L9" s="14">
        <f t="shared" si="1"/>
        <v>0.75</v>
      </c>
    </row>
    <row r="10" spans="1:12" ht="11.25">
      <c r="A10" s="11">
        <v>5</v>
      </c>
      <c r="B10" s="16" t="s">
        <v>176</v>
      </c>
      <c r="C10" s="12">
        <v>0</v>
      </c>
      <c r="D10" s="13"/>
      <c r="E10" s="13"/>
      <c r="F10" s="33">
        <v>1473.5</v>
      </c>
      <c r="G10" s="33">
        <v>307.4</v>
      </c>
      <c r="H10" s="196">
        <f t="shared" si="2"/>
        <v>1166.1</v>
      </c>
      <c r="I10" s="63">
        <f t="shared" si="0"/>
        <v>0</v>
      </c>
      <c r="J10" s="1">
        <v>1</v>
      </c>
      <c r="K10" s="14">
        <v>0.75</v>
      </c>
      <c r="L10" s="14">
        <f t="shared" si="1"/>
        <v>0.75</v>
      </c>
    </row>
    <row r="11" spans="1:12" ht="11.25">
      <c r="A11" s="11">
        <v>6</v>
      </c>
      <c r="B11" s="16" t="s">
        <v>177</v>
      </c>
      <c r="C11" s="12">
        <v>0</v>
      </c>
      <c r="D11" s="13"/>
      <c r="E11" s="13"/>
      <c r="F11" s="33">
        <v>1502.9</v>
      </c>
      <c r="G11" s="33">
        <v>420.5</v>
      </c>
      <c r="H11" s="196">
        <f t="shared" si="2"/>
        <v>1082.4</v>
      </c>
      <c r="I11" s="63">
        <f t="shared" si="0"/>
        <v>0</v>
      </c>
      <c r="J11" s="1">
        <v>1</v>
      </c>
      <c r="K11" s="14">
        <v>0.75</v>
      </c>
      <c r="L11" s="14">
        <f t="shared" si="1"/>
        <v>0.75</v>
      </c>
    </row>
    <row r="12" spans="1:12" ht="11.25">
      <c r="A12" s="11">
        <v>7</v>
      </c>
      <c r="B12" s="16" t="s">
        <v>178</v>
      </c>
      <c r="C12" s="12">
        <v>0</v>
      </c>
      <c r="D12" s="13"/>
      <c r="E12" s="13"/>
      <c r="F12" s="33">
        <v>1861.3</v>
      </c>
      <c r="G12" s="33">
        <v>342.2</v>
      </c>
      <c r="H12" s="196">
        <f t="shared" si="2"/>
        <v>1519.1</v>
      </c>
      <c r="I12" s="63">
        <f t="shared" si="0"/>
        <v>0</v>
      </c>
      <c r="J12" s="1">
        <v>1</v>
      </c>
      <c r="K12" s="14">
        <v>0.75</v>
      </c>
      <c r="L12" s="14">
        <f t="shared" si="1"/>
        <v>0.75</v>
      </c>
    </row>
    <row r="13" spans="1:12" ht="11.25">
      <c r="A13" s="11">
        <v>8</v>
      </c>
      <c r="B13" s="16" t="s">
        <v>180</v>
      </c>
      <c r="C13" s="12">
        <v>0</v>
      </c>
      <c r="D13" s="13"/>
      <c r="E13" s="13"/>
      <c r="F13" s="33">
        <v>4946.2</v>
      </c>
      <c r="G13" s="33">
        <v>2248.7</v>
      </c>
      <c r="H13" s="196">
        <f t="shared" si="2"/>
        <v>2697.5</v>
      </c>
      <c r="I13" s="63">
        <f t="shared" si="0"/>
        <v>0</v>
      </c>
      <c r="J13" s="1">
        <v>1</v>
      </c>
      <c r="K13" s="14">
        <v>0.75</v>
      </c>
      <c r="L13" s="14">
        <f t="shared" si="1"/>
        <v>0.75</v>
      </c>
    </row>
    <row r="14" spans="1:12" ht="11.25">
      <c r="A14" s="11">
        <v>9</v>
      </c>
      <c r="B14" s="16" t="s">
        <v>179</v>
      </c>
      <c r="C14" s="12">
        <v>0</v>
      </c>
      <c r="D14" s="13"/>
      <c r="E14" s="13"/>
      <c r="F14" s="33">
        <v>3031</v>
      </c>
      <c r="G14" s="33">
        <v>2000.4</v>
      </c>
      <c r="H14" s="196">
        <f t="shared" si="2"/>
        <v>1030.6</v>
      </c>
      <c r="I14" s="63">
        <f t="shared" si="0"/>
        <v>0</v>
      </c>
      <c r="J14" s="1">
        <v>1</v>
      </c>
      <c r="K14" s="14">
        <v>0.75</v>
      </c>
      <c r="L14" s="14">
        <f t="shared" si="1"/>
        <v>0.75</v>
      </c>
    </row>
    <row r="15" spans="1:12" ht="11.25">
      <c r="A15" s="11">
        <v>10</v>
      </c>
      <c r="B15" s="16" t="s">
        <v>181</v>
      </c>
      <c r="C15" s="12">
        <v>0</v>
      </c>
      <c r="D15" s="13"/>
      <c r="E15" s="13"/>
      <c r="F15" s="33">
        <v>5110.2</v>
      </c>
      <c r="G15" s="33">
        <v>2961.4</v>
      </c>
      <c r="H15" s="196">
        <f t="shared" si="2"/>
        <v>2148.7999999999997</v>
      </c>
      <c r="I15" s="63">
        <f t="shared" si="0"/>
        <v>0</v>
      </c>
      <c r="J15" s="1">
        <v>1</v>
      </c>
      <c r="K15" s="14">
        <v>0.75</v>
      </c>
      <c r="L15" s="14">
        <f t="shared" si="1"/>
        <v>0.75</v>
      </c>
    </row>
    <row r="16" spans="1:12" ht="11.25">
      <c r="A16" s="11">
        <v>11</v>
      </c>
      <c r="B16" s="16" t="s">
        <v>182</v>
      </c>
      <c r="C16" s="12">
        <v>0</v>
      </c>
      <c r="D16" s="13"/>
      <c r="E16" s="13"/>
      <c r="F16" s="33">
        <v>13443.4</v>
      </c>
      <c r="G16" s="33">
        <v>7213.3</v>
      </c>
      <c r="H16" s="196">
        <f t="shared" si="2"/>
        <v>6230.099999999999</v>
      </c>
      <c r="I16" s="63">
        <f t="shared" si="0"/>
        <v>0</v>
      </c>
      <c r="J16" s="1">
        <v>1</v>
      </c>
      <c r="K16" s="14">
        <v>0.75</v>
      </c>
      <c r="L16" s="14">
        <f t="shared" si="1"/>
        <v>0.75</v>
      </c>
    </row>
    <row r="17" spans="1:12" ht="11.25">
      <c r="A17" s="11">
        <v>12</v>
      </c>
      <c r="B17" s="16" t="s">
        <v>183</v>
      </c>
      <c r="C17" s="12">
        <v>0</v>
      </c>
      <c r="D17" s="13"/>
      <c r="E17" s="13"/>
      <c r="F17" s="33">
        <v>2979.3</v>
      </c>
      <c r="G17" s="33">
        <v>574.1</v>
      </c>
      <c r="H17" s="203">
        <f t="shared" si="2"/>
        <v>2405.2000000000003</v>
      </c>
      <c r="I17" s="63">
        <f t="shared" si="0"/>
        <v>0</v>
      </c>
      <c r="J17" s="1">
        <v>1</v>
      </c>
      <c r="K17" s="14">
        <v>0.75</v>
      </c>
      <c r="L17" s="14">
        <f t="shared" si="1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/>
      <c r="I18" s="63"/>
      <c r="K18" s="14">
        <v>0.75</v>
      </c>
      <c r="L18" s="14">
        <f t="shared" si="1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/>
      <c r="I19" s="64"/>
      <c r="K19" s="14">
        <v>0.75</v>
      </c>
      <c r="L19" s="14">
        <f t="shared" si="1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/>
      <c r="I20" s="64"/>
      <c r="K20" s="14">
        <v>0.75</v>
      </c>
      <c r="L20" s="14">
        <f t="shared" si="1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/>
      <c r="I21" s="64"/>
      <c r="K21" s="14">
        <v>0.75</v>
      </c>
      <c r="L21" s="14">
        <f t="shared" si="1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/>
      <c r="I22" s="64"/>
      <c r="K22" s="14">
        <v>0.75</v>
      </c>
      <c r="L22" s="14">
        <f t="shared" si="1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/>
      <c r="I23" s="63"/>
      <c r="K23" s="14">
        <v>0.75</v>
      </c>
      <c r="L23" s="14">
        <f t="shared" si="1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/>
      <c r="I24" s="64"/>
      <c r="K24" s="14">
        <v>0.75</v>
      </c>
      <c r="L24" s="14">
        <f t="shared" si="1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/>
      <c r="I25" s="64"/>
      <c r="K25" s="14">
        <v>0.75</v>
      </c>
      <c r="L25" s="14">
        <f t="shared" si="1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/>
      <c r="I26" s="64"/>
      <c r="K26" s="14">
        <v>0.75</v>
      </c>
      <c r="L26" s="14">
        <f t="shared" si="1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/>
      <c r="I27" s="63"/>
      <c r="K27" s="14">
        <v>0.75</v>
      </c>
      <c r="L27" s="14">
        <f t="shared" si="1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/>
      <c r="I28" s="63"/>
      <c r="K28" s="14">
        <v>0.75</v>
      </c>
      <c r="L28" s="14">
        <f t="shared" si="1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/>
      <c r="I29" s="63"/>
      <c r="K29" s="14">
        <v>0.75</v>
      </c>
      <c r="L29" s="14">
        <f t="shared" si="1"/>
        <v>0</v>
      </c>
    </row>
    <row r="30" spans="1:12" ht="11.25">
      <c r="A30" s="205" t="s">
        <v>39</v>
      </c>
      <c r="B30" s="206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52521.8</v>
      </c>
      <c r="G30" s="30">
        <f t="shared" si="3"/>
        <v>23024.999999999996</v>
      </c>
      <c r="H30" s="19">
        <f t="shared" si="3"/>
        <v>29496.799999999996</v>
      </c>
      <c r="I30" s="94" t="s">
        <v>8</v>
      </c>
      <c r="J30" s="95" t="s">
        <v>8</v>
      </c>
      <c r="K30" s="20">
        <v>0.75</v>
      </c>
      <c r="L30" s="59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C1">
      <selection activeCell="O15" sqref="O15"/>
    </sheetView>
  </sheetViews>
  <sheetFormatPr defaultColWidth="9.00390625" defaultRowHeight="12.75"/>
  <cols>
    <col min="1" max="2" width="13.25390625" style="2" customWidth="1"/>
    <col min="3" max="3" width="13.125" style="2" customWidth="1"/>
    <col min="4" max="4" width="19.00390625" style="2" customWidth="1"/>
    <col min="5" max="6" width="9.25390625" style="2" hidden="1" customWidth="1"/>
    <col min="7" max="9" width="14.125" style="2" customWidth="1"/>
    <col min="10" max="10" width="13.875" style="2" customWidth="1"/>
    <col min="11" max="11" width="16.875" style="2" customWidth="1"/>
    <col min="12" max="12" width="19.875" style="2" customWidth="1"/>
    <col min="13" max="13" width="14.25390625" style="2" customWidth="1"/>
    <col min="14" max="14" width="12.375" style="1" customWidth="1"/>
    <col min="15" max="15" width="13.125" style="2" customWidth="1"/>
    <col min="16" max="16" width="11.75390625" style="2" customWidth="1"/>
    <col min="17" max="16384" width="9.125" style="2" customWidth="1"/>
  </cols>
  <sheetData>
    <row r="1" spans="1:16" ht="38.25" customHeight="1">
      <c r="A1" s="215" t="s">
        <v>216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3" ht="11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76.25" customHeight="1">
      <c r="A3" s="36" t="s">
        <v>210</v>
      </c>
      <c r="B3" s="36" t="s">
        <v>211</v>
      </c>
      <c r="C3" s="36" t="s">
        <v>212</v>
      </c>
      <c r="D3" s="29" t="s">
        <v>1</v>
      </c>
      <c r="E3" s="27"/>
      <c r="F3" s="27"/>
      <c r="G3" s="5" t="s">
        <v>213</v>
      </c>
      <c r="H3" s="5" t="s">
        <v>220</v>
      </c>
      <c r="I3" s="36" t="s">
        <v>31</v>
      </c>
      <c r="J3" s="36" t="s">
        <v>192</v>
      </c>
      <c r="K3" s="36" t="s">
        <v>214</v>
      </c>
      <c r="L3" s="29" t="s">
        <v>2</v>
      </c>
      <c r="M3" s="5" t="s">
        <v>45</v>
      </c>
      <c r="N3" s="208" t="s">
        <v>17</v>
      </c>
      <c r="O3" s="208" t="s">
        <v>18</v>
      </c>
      <c r="P3" s="6" t="s">
        <v>6</v>
      </c>
    </row>
    <row r="4" spans="1:16" s="10" customFormat="1" ht="69.75" customHeight="1">
      <c r="A4" s="8" t="s">
        <v>26</v>
      </c>
      <c r="B4" s="8" t="s">
        <v>26</v>
      </c>
      <c r="C4" s="8" t="s">
        <v>26</v>
      </c>
      <c r="D4" s="8" t="s">
        <v>42</v>
      </c>
      <c r="E4" s="7" t="s">
        <v>7</v>
      </c>
      <c r="F4" s="7" t="s">
        <v>7</v>
      </c>
      <c r="G4" s="5" t="s">
        <v>30</v>
      </c>
      <c r="H4" s="5" t="s">
        <v>30</v>
      </c>
      <c r="I4" s="8" t="s">
        <v>43</v>
      </c>
      <c r="J4" s="8" t="s">
        <v>26</v>
      </c>
      <c r="K4" s="8" t="s">
        <v>107</v>
      </c>
      <c r="L4" s="8" t="s">
        <v>44</v>
      </c>
      <c r="M4" s="8" t="s">
        <v>46</v>
      </c>
      <c r="N4" s="210"/>
      <c r="O4" s="210"/>
      <c r="P4" s="9" t="s">
        <v>47</v>
      </c>
    </row>
    <row r="5" spans="1:16" s="10" customFormat="1" ht="12" customHeight="1">
      <c r="A5" s="49">
        <v>3</v>
      </c>
      <c r="B5" s="49">
        <v>4</v>
      </c>
      <c r="C5" s="49">
        <v>5</v>
      </c>
      <c r="D5" s="49">
        <v>6</v>
      </c>
      <c r="E5" s="7"/>
      <c r="F5" s="7"/>
      <c r="G5" s="49">
        <v>7</v>
      </c>
      <c r="H5" s="49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9">
        <v>16</v>
      </c>
    </row>
    <row r="6" spans="1:16" ht="11.25">
      <c r="A6" s="53">
        <v>8419.9</v>
      </c>
      <c r="B6" s="33">
        <v>1601.4</v>
      </c>
      <c r="C6" s="53">
        <v>2481</v>
      </c>
      <c r="D6" s="201">
        <f aca="true" t="shared" si="0" ref="D6:D17">A6-B6-C6</f>
        <v>4337.5</v>
      </c>
      <c r="E6" s="13"/>
      <c r="F6" s="13"/>
      <c r="G6" s="60">
        <v>0</v>
      </c>
      <c r="H6" s="60">
        <v>0</v>
      </c>
      <c r="I6" s="33">
        <f aca="true" t="shared" si="1" ref="I6:I29">H6-G6</f>
        <v>0</v>
      </c>
      <c r="J6" s="33">
        <v>9865.2</v>
      </c>
      <c r="K6" s="33">
        <v>4080.8</v>
      </c>
      <c r="L6" s="196">
        <f>J6-K6</f>
        <v>5784.400000000001</v>
      </c>
      <c r="M6" s="17">
        <f aca="true" t="shared" si="2" ref="M6:M29">(D6-L6)/D6*100</f>
        <v>-33.35792507204612</v>
      </c>
      <c r="N6" s="200">
        <v>0</v>
      </c>
      <c r="O6" s="14">
        <v>1.2</v>
      </c>
      <c r="P6" s="14">
        <f>N6*O6</f>
        <v>0</v>
      </c>
    </row>
    <row r="7" spans="1:16" ht="11.25">
      <c r="A7" s="53">
        <v>2521.7</v>
      </c>
      <c r="B7" s="33">
        <v>789.2</v>
      </c>
      <c r="C7" s="53">
        <v>441.1</v>
      </c>
      <c r="D7" s="121">
        <f t="shared" si="0"/>
        <v>1291.3999999999996</v>
      </c>
      <c r="E7" s="13"/>
      <c r="F7" s="13"/>
      <c r="G7" s="60">
        <v>0</v>
      </c>
      <c r="H7" s="60">
        <v>0</v>
      </c>
      <c r="I7" s="33">
        <f t="shared" si="1"/>
        <v>0</v>
      </c>
      <c r="J7" s="33">
        <v>2691.1</v>
      </c>
      <c r="K7" s="33">
        <v>1229.7</v>
      </c>
      <c r="L7" s="196">
        <f aca="true" t="shared" si="3" ref="L7:L17">J7-K7</f>
        <v>1461.3999999999999</v>
      </c>
      <c r="M7" s="17">
        <f t="shared" si="2"/>
        <v>-13.164008053275536</v>
      </c>
      <c r="N7" s="200">
        <v>0</v>
      </c>
      <c r="O7" s="14">
        <v>1.2</v>
      </c>
      <c r="P7" s="14">
        <f aca="true" t="shared" si="4" ref="P7:P17">N7*O7</f>
        <v>0</v>
      </c>
    </row>
    <row r="8" spans="1:16" ht="11.25">
      <c r="A8" s="53">
        <v>3358.9</v>
      </c>
      <c r="B8" s="33">
        <v>116.5</v>
      </c>
      <c r="C8" s="53">
        <v>539.4</v>
      </c>
      <c r="D8" s="121">
        <f t="shared" si="0"/>
        <v>2703</v>
      </c>
      <c r="E8" s="13"/>
      <c r="F8" s="13"/>
      <c r="G8" s="60">
        <v>0</v>
      </c>
      <c r="H8" s="60">
        <v>0</v>
      </c>
      <c r="I8" s="33">
        <f t="shared" si="1"/>
        <v>0</v>
      </c>
      <c r="J8" s="33">
        <v>3409.1</v>
      </c>
      <c r="K8" s="33">
        <v>654.2</v>
      </c>
      <c r="L8" s="196">
        <f t="shared" si="3"/>
        <v>2754.8999999999996</v>
      </c>
      <c r="M8" s="17">
        <f t="shared" si="2"/>
        <v>-1.920088790233061</v>
      </c>
      <c r="N8" s="200">
        <v>0.62</v>
      </c>
      <c r="O8" s="14">
        <v>1.2</v>
      </c>
      <c r="P8" s="14">
        <f t="shared" si="4"/>
        <v>0.744</v>
      </c>
    </row>
    <row r="9" spans="1:16" ht="11.25">
      <c r="A9" s="53">
        <v>2083.4</v>
      </c>
      <c r="B9" s="33">
        <v>789.2</v>
      </c>
      <c r="C9" s="53">
        <v>203.8</v>
      </c>
      <c r="D9" s="121">
        <f t="shared" si="0"/>
        <v>1090.4</v>
      </c>
      <c r="E9" s="13"/>
      <c r="F9" s="13"/>
      <c r="G9" s="60">
        <v>0</v>
      </c>
      <c r="H9" s="60">
        <v>0</v>
      </c>
      <c r="I9" s="33">
        <f t="shared" si="1"/>
        <v>0</v>
      </c>
      <c r="J9" s="33">
        <v>2208.6</v>
      </c>
      <c r="K9" s="33">
        <v>992.3</v>
      </c>
      <c r="L9" s="196">
        <f t="shared" si="3"/>
        <v>1216.3</v>
      </c>
      <c r="M9" s="17">
        <f t="shared" si="2"/>
        <v>-11.546221570066017</v>
      </c>
      <c r="N9" s="200">
        <v>0</v>
      </c>
      <c r="O9" s="14">
        <v>1.2</v>
      </c>
      <c r="P9" s="14">
        <f t="shared" si="4"/>
        <v>0</v>
      </c>
    </row>
    <row r="10" spans="1:16" ht="11.25">
      <c r="A10" s="53">
        <v>1453.5</v>
      </c>
      <c r="B10" s="33">
        <v>46.7</v>
      </c>
      <c r="C10" s="53">
        <v>261.5</v>
      </c>
      <c r="D10" s="121">
        <f t="shared" si="0"/>
        <v>1145.3</v>
      </c>
      <c r="E10" s="13"/>
      <c r="F10" s="13"/>
      <c r="G10" s="60">
        <v>0</v>
      </c>
      <c r="H10" s="60">
        <v>0</v>
      </c>
      <c r="I10" s="33">
        <f t="shared" si="1"/>
        <v>0</v>
      </c>
      <c r="J10" s="33">
        <v>1473.5</v>
      </c>
      <c r="K10" s="33">
        <v>307.4</v>
      </c>
      <c r="L10" s="196">
        <f t="shared" si="3"/>
        <v>1166.1</v>
      </c>
      <c r="M10" s="17">
        <f t="shared" si="2"/>
        <v>-1.816118047673095</v>
      </c>
      <c r="N10" s="200">
        <v>0.64</v>
      </c>
      <c r="O10" s="14">
        <v>1.2</v>
      </c>
      <c r="P10" s="14">
        <f t="shared" si="4"/>
        <v>0.768</v>
      </c>
    </row>
    <row r="11" spans="1:16" ht="11.25">
      <c r="A11" s="53">
        <v>1399.9</v>
      </c>
      <c r="B11" s="33">
        <v>46.8</v>
      </c>
      <c r="C11" s="53">
        <v>374.5</v>
      </c>
      <c r="D11" s="121">
        <f t="shared" si="0"/>
        <v>978.6000000000001</v>
      </c>
      <c r="E11" s="13"/>
      <c r="F11" s="13"/>
      <c r="G11" s="60">
        <v>0</v>
      </c>
      <c r="H11" s="60">
        <v>0</v>
      </c>
      <c r="I11" s="33">
        <f t="shared" si="1"/>
        <v>0</v>
      </c>
      <c r="J11" s="33">
        <v>1502.9</v>
      </c>
      <c r="K11" s="33">
        <v>420.5</v>
      </c>
      <c r="L11" s="196">
        <f t="shared" si="3"/>
        <v>1082.4</v>
      </c>
      <c r="M11" s="17">
        <f t="shared" si="2"/>
        <v>-10.606989576946653</v>
      </c>
      <c r="N11" s="200">
        <v>0</v>
      </c>
      <c r="O11" s="14">
        <v>1.2</v>
      </c>
      <c r="P11" s="14">
        <f t="shared" si="4"/>
        <v>0</v>
      </c>
    </row>
    <row r="12" spans="1:16" ht="11.25">
      <c r="A12" s="53">
        <v>1804.5</v>
      </c>
      <c r="B12" s="33">
        <v>46.7</v>
      </c>
      <c r="C12" s="53">
        <v>296.2</v>
      </c>
      <c r="D12" s="121">
        <f t="shared" si="0"/>
        <v>1461.6</v>
      </c>
      <c r="E12" s="13"/>
      <c r="F12" s="13"/>
      <c r="G12" s="60">
        <v>0</v>
      </c>
      <c r="H12" s="60">
        <v>0</v>
      </c>
      <c r="I12" s="33">
        <f t="shared" si="1"/>
        <v>0</v>
      </c>
      <c r="J12" s="33">
        <v>1861.3</v>
      </c>
      <c r="K12" s="33">
        <v>342.2</v>
      </c>
      <c r="L12" s="196">
        <f t="shared" si="3"/>
        <v>1519.1</v>
      </c>
      <c r="M12" s="17">
        <f t="shared" si="2"/>
        <v>-3.9340448823207446</v>
      </c>
      <c r="N12" s="200">
        <v>0.22</v>
      </c>
      <c r="O12" s="14">
        <v>1.2</v>
      </c>
      <c r="P12" s="14">
        <f t="shared" si="4"/>
        <v>0.264</v>
      </c>
    </row>
    <row r="13" spans="1:16" ht="11.25">
      <c r="A13" s="53">
        <v>4810.4</v>
      </c>
      <c r="B13" s="33">
        <v>859</v>
      </c>
      <c r="C13" s="53">
        <v>1391.3</v>
      </c>
      <c r="D13" s="121">
        <f t="shared" si="0"/>
        <v>2560.0999999999995</v>
      </c>
      <c r="E13" s="13"/>
      <c r="F13" s="13"/>
      <c r="G13" s="60">
        <v>0</v>
      </c>
      <c r="H13" s="60">
        <v>0</v>
      </c>
      <c r="I13" s="33">
        <f t="shared" si="1"/>
        <v>0</v>
      </c>
      <c r="J13" s="33">
        <v>4946.2</v>
      </c>
      <c r="K13" s="33">
        <v>2248.7</v>
      </c>
      <c r="L13" s="196">
        <f t="shared" si="3"/>
        <v>2697.5</v>
      </c>
      <c r="M13" s="17">
        <f t="shared" si="2"/>
        <v>-5.366977852427662</v>
      </c>
      <c r="N13" s="200">
        <v>0</v>
      </c>
      <c r="O13" s="14">
        <v>1.2</v>
      </c>
      <c r="P13" s="14">
        <f t="shared" si="4"/>
        <v>0</v>
      </c>
    </row>
    <row r="14" spans="1:16" ht="11.25">
      <c r="A14" s="53">
        <v>3016.8</v>
      </c>
      <c r="B14" s="33">
        <v>1464.3</v>
      </c>
      <c r="C14" s="53">
        <v>536.9</v>
      </c>
      <c r="D14" s="121">
        <f t="shared" si="0"/>
        <v>1015.6000000000003</v>
      </c>
      <c r="E14" s="13"/>
      <c r="F14" s="13"/>
      <c r="G14" s="60">
        <v>0</v>
      </c>
      <c r="H14" s="60">
        <v>0</v>
      </c>
      <c r="I14" s="33">
        <f t="shared" si="1"/>
        <v>0</v>
      </c>
      <c r="J14" s="33">
        <v>3031</v>
      </c>
      <c r="K14" s="33">
        <v>2000.4</v>
      </c>
      <c r="L14" s="196">
        <f t="shared" si="3"/>
        <v>1030.6</v>
      </c>
      <c r="M14" s="17">
        <f t="shared" si="2"/>
        <v>-1.476959432847544</v>
      </c>
      <c r="N14" s="200">
        <v>0.7</v>
      </c>
      <c r="O14" s="14">
        <v>1.2</v>
      </c>
      <c r="P14" s="14">
        <f t="shared" si="4"/>
        <v>0.84</v>
      </c>
    </row>
    <row r="15" spans="1:16" ht="11.25">
      <c r="A15" s="53">
        <v>5084</v>
      </c>
      <c r="B15" s="33">
        <v>2276.6</v>
      </c>
      <c r="C15" s="53">
        <v>686.6</v>
      </c>
      <c r="D15" s="121">
        <f t="shared" si="0"/>
        <v>2120.8</v>
      </c>
      <c r="E15" s="13"/>
      <c r="F15" s="13"/>
      <c r="G15" s="60">
        <v>0</v>
      </c>
      <c r="H15" s="60">
        <v>0</v>
      </c>
      <c r="I15" s="33">
        <f t="shared" si="1"/>
        <v>0</v>
      </c>
      <c r="J15" s="33">
        <v>5110.2</v>
      </c>
      <c r="K15" s="33">
        <v>2961.4</v>
      </c>
      <c r="L15" s="196">
        <f t="shared" si="3"/>
        <v>2148.7999999999997</v>
      </c>
      <c r="M15" s="17">
        <f t="shared" si="2"/>
        <v>-1.320256506978477</v>
      </c>
      <c r="N15" s="200">
        <v>0.74</v>
      </c>
      <c r="O15" s="14">
        <v>1.2</v>
      </c>
      <c r="P15" s="14">
        <f t="shared" si="4"/>
        <v>0.888</v>
      </c>
    </row>
    <row r="16" spans="1:16" ht="11.25">
      <c r="A16" s="53">
        <v>9586.4</v>
      </c>
      <c r="B16" s="33">
        <v>116.5</v>
      </c>
      <c r="C16" s="53">
        <v>7098.5</v>
      </c>
      <c r="D16" s="121">
        <f t="shared" si="0"/>
        <v>2371.3999999999996</v>
      </c>
      <c r="E16" s="13"/>
      <c r="F16" s="13"/>
      <c r="G16" s="60">
        <v>0</v>
      </c>
      <c r="H16" s="60">
        <v>0</v>
      </c>
      <c r="I16" s="33">
        <f t="shared" si="1"/>
        <v>0</v>
      </c>
      <c r="J16" s="33">
        <v>13443.4</v>
      </c>
      <c r="K16" s="33">
        <v>7213.3</v>
      </c>
      <c r="L16" s="196">
        <f t="shared" si="3"/>
        <v>6230.099999999999</v>
      </c>
      <c r="M16" s="17">
        <f t="shared" si="2"/>
        <v>-162.71822552078942</v>
      </c>
      <c r="N16" s="200">
        <v>0</v>
      </c>
      <c r="O16" s="14">
        <v>1.2</v>
      </c>
      <c r="P16" s="14">
        <f t="shared" si="4"/>
        <v>0</v>
      </c>
    </row>
    <row r="17" spans="1:16" ht="11.25">
      <c r="A17" s="53">
        <v>2724.2</v>
      </c>
      <c r="B17" s="33">
        <v>116.5</v>
      </c>
      <c r="C17" s="53">
        <v>459.3</v>
      </c>
      <c r="D17" s="121">
        <f t="shared" si="0"/>
        <v>2148.3999999999996</v>
      </c>
      <c r="E17" s="13"/>
      <c r="F17" s="13"/>
      <c r="G17" s="60">
        <v>0</v>
      </c>
      <c r="H17" s="60">
        <v>0</v>
      </c>
      <c r="I17" s="33">
        <f t="shared" si="1"/>
        <v>0</v>
      </c>
      <c r="J17" s="33">
        <v>2979.3</v>
      </c>
      <c r="K17" s="33">
        <v>574.1</v>
      </c>
      <c r="L17" s="196">
        <f t="shared" si="3"/>
        <v>2405.2000000000003</v>
      </c>
      <c r="M17" s="17">
        <f t="shared" si="2"/>
        <v>-11.953081362874729</v>
      </c>
      <c r="N17" s="200">
        <v>0</v>
      </c>
      <c r="O17" s="14">
        <v>1.2</v>
      </c>
      <c r="P17" s="14">
        <f t="shared" si="4"/>
        <v>0</v>
      </c>
    </row>
    <row r="18" spans="1:16" ht="11.25">
      <c r="A18" s="53"/>
      <c r="B18" s="13"/>
      <c r="C18" s="53"/>
      <c r="D18" s="53"/>
      <c r="E18" s="13"/>
      <c r="F18" s="13"/>
      <c r="G18" s="60"/>
      <c r="H18" s="60"/>
      <c r="I18" s="33">
        <f t="shared" si="1"/>
        <v>0</v>
      </c>
      <c r="J18" s="33"/>
      <c r="K18" s="33"/>
      <c r="L18" s="33">
        <v>0</v>
      </c>
      <c r="M18" s="17" t="e">
        <f t="shared" si="2"/>
        <v>#DIV/0!</v>
      </c>
      <c r="N18" s="79"/>
      <c r="O18" s="14">
        <v>1.2</v>
      </c>
      <c r="P18" s="14">
        <f aca="true" t="shared" si="5" ref="P18:P29">N18*O18</f>
        <v>0</v>
      </c>
    </row>
    <row r="19" spans="1:16" ht="11.25">
      <c r="A19" s="53"/>
      <c r="B19" s="13"/>
      <c r="C19" s="53"/>
      <c r="D19" s="53">
        <f aca="true" t="shared" si="6" ref="D19:D29">A19-B19-C19</f>
        <v>0</v>
      </c>
      <c r="E19" s="13"/>
      <c r="F19" s="13"/>
      <c r="G19" s="60"/>
      <c r="H19" s="60"/>
      <c r="I19" s="33">
        <f t="shared" si="1"/>
        <v>0</v>
      </c>
      <c r="J19" s="33"/>
      <c r="K19" s="33"/>
      <c r="L19" s="33">
        <v>0</v>
      </c>
      <c r="M19" s="17" t="e">
        <f t="shared" si="2"/>
        <v>#DIV/0!</v>
      </c>
      <c r="N19" s="79"/>
      <c r="O19" s="14">
        <v>1.2</v>
      </c>
      <c r="P19" s="14">
        <f t="shared" si="5"/>
        <v>0</v>
      </c>
    </row>
    <row r="20" spans="1:16" ht="11.25">
      <c r="A20" s="53"/>
      <c r="B20" s="13"/>
      <c r="C20" s="53"/>
      <c r="D20" s="53">
        <f t="shared" si="6"/>
        <v>0</v>
      </c>
      <c r="E20" s="13"/>
      <c r="F20" s="13"/>
      <c r="G20" s="60"/>
      <c r="H20" s="60"/>
      <c r="I20" s="33">
        <f t="shared" si="1"/>
        <v>0</v>
      </c>
      <c r="J20" s="33"/>
      <c r="K20" s="33"/>
      <c r="L20" s="33">
        <v>0</v>
      </c>
      <c r="M20" s="17" t="e">
        <f t="shared" si="2"/>
        <v>#DIV/0!</v>
      </c>
      <c r="N20" s="79"/>
      <c r="O20" s="14">
        <v>1.2</v>
      </c>
      <c r="P20" s="14">
        <f t="shared" si="5"/>
        <v>0</v>
      </c>
    </row>
    <row r="21" spans="1:16" ht="11.25">
      <c r="A21" s="53"/>
      <c r="B21" s="13"/>
      <c r="C21" s="53"/>
      <c r="D21" s="53">
        <f t="shared" si="6"/>
        <v>0</v>
      </c>
      <c r="E21" s="13"/>
      <c r="F21" s="13"/>
      <c r="G21" s="60"/>
      <c r="H21" s="60"/>
      <c r="I21" s="33">
        <f t="shared" si="1"/>
        <v>0</v>
      </c>
      <c r="J21" s="33"/>
      <c r="K21" s="33"/>
      <c r="L21" s="33">
        <v>0</v>
      </c>
      <c r="M21" s="17" t="e">
        <f t="shared" si="2"/>
        <v>#DIV/0!</v>
      </c>
      <c r="N21" s="79"/>
      <c r="O21" s="14">
        <v>1.2</v>
      </c>
      <c r="P21" s="14">
        <f t="shared" si="5"/>
        <v>0</v>
      </c>
    </row>
    <row r="22" spans="1:16" ht="11.25">
      <c r="A22" s="53"/>
      <c r="B22" s="13"/>
      <c r="C22" s="53"/>
      <c r="D22" s="53">
        <f t="shared" si="6"/>
        <v>0</v>
      </c>
      <c r="E22" s="13"/>
      <c r="F22" s="13"/>
      <c r="G22" s="60"/>
      <c r="H22" s="60"/>
      <c r="I22" s="33">
        <f t="shared" si="1"/>
        <v>0</v>
      </c>
      <c r="J22" s="33"/>
      <c r="K22" s="33"/>
      <c r="L22" s="33">
        <v>0</v>
      </c>
      <c r="M22" s="17" t="e">
        <f t="shared" si="2"/>
        <v>#DIV/0!</v>
      </c>
      <c r="N22" s="79"/>
      <c r="O22" s="14">
        <v>1.2</v>
      </c>
      <c r="P22" s="14">
        <f t="shared" si="5"/>
        <v>0</v>
      </c>
    </row>
    <row r="23" spans="1:16" ht="11.25">
      <c r="A23" s="53"/>
      <c r="B23" s="13"/>
      <c r="C23" s="53"/>
      <c r="D23" s="53">
        <f t="shared" si="6"/>
        <v>0</v>
      </c>
      <c r="E23" s="13"/>
      <c r="F23" s="13"/>
      <c r="G23" s="60"/>
      <c r="H23" s="60"/>
      <c r="I23" s="33">
        <f t="shared" si="1"/>
        <v>0</v>
      </c>
      <c r="J23" s="33"/>
      <c r="K23" s="33"/>
      <c r="L23" s="33">
        <f aca="true" t="shared" si="7" ref="L23:L29">J23-K23</f>
        <v>0</v>
      </c>
      <c r="M23" s="17" t="e">
        <f t="shared" si="2"/>
        <v>#DIV/0!</v>
      </c>
      <c r="N23" s="79"/>
      <c r="O23" s="14">
        <v>1.2</v>
      </c>
      <c r="P23" s="14">
        <f t="shared" si="5"/>
        <v>0</v>
      </c>
    </row>
    <row r="24" spans="1:16" ht="11.25">
      <c r="A24" s="53"/>
      <c r="B24" s="13"/>
      <c r="C24" s="53"/>
      <c r="D24" s="53">
        <f t="shared" si="6"/>
        <v>0</v>
      </c>
      <c r="E24" s="13"/>
      <c r="F24" s="13"/>
      <c r="G24" s="60"/>
      <c r="H24" s="60"/>
      <c r="I24" s="33">
        <f t="shared" si="1"/>
        <v>0</v>
      </c>
      <c r="J24" s="33"/>
      <c r="K24" s="33"/>
      <c r="L24" s="33">
        <f t="shared" si="7"/>
        <v>0</v>
      </c>
      <c r="M24" s="17" t="e">
        <f t="shared" si="2"/>
        <v>#DIV/0!</v>
      </c>
      <c r="N24" s="79"/>
      <c r="O24" s="14">
        <v>1.2</v>
      </c>
      <c r="P24" s="14">
        <f t="shared" si="5"/>
        <v>0</v>
      </c>
    </row>
    <row r="25" spans="1:16" ht="11.25">
      <c r="A25" s="53"/>
      <c r="B25" s="13"/>
      <c r="C25" s="53"/>
      <c r="D25" s="53">
        <f t="shared" si="6"/>
        <v>0</v>
      </c>
      <c r="E25" s="13"/>
      <c r="F25" s="13"/>
      <c r="G25" s="60"/>
      <c r="H25" s="60"/>
      <c r="I25" s="33">
        <f t="shared" si="1"/>
        <v>0</v>
      </c>
      <c r="J25" s="33"/>
      <c r="K25" s="33"/>
      <c r="L25" s="33">
        <f t="shared" si="7"/>
        <v>0</v>
      </c>
      <c r="M25" s="17" t="e">
        <f t="shared" si="2"/>
        <v>#DIV/0!</v>
      </c>
      <c r="N25" s="79"/>
      <c r="O25" s="14">
        <v>1.2</v>
      </c>
      <c r="P25" s="14">
        <f t="shared" si="5"/>
        <v>0</v>
      </c>
    </row>
    <row r="26" spans="1:16" ht="11.25">
      <c r="A26" s="53"/>
      <c r="B26" s="13"/>
      <c r="C26" s="53"/>
      <c r="D26" s="53">
        <f t="shared" si="6"/>
        <v>0</v>
      </c>
      <c r="E26" s="13"/>
      <c r="F26" s="13"/>
      <c r="G26" s="60"/>
      <c r="H26" s="60"/>
      <c r="I26" s="33">
        <f t="shared" si="1"/>
        <v>0</v>
      </c>
      <c r="J26" s="33"/>
      <c r="K26" s="33"/>
      <c r="L26" s="33">
        <f t="shared" si="7"/>
        <v>0</v>
      </c>
      <c r="M26" s="17" t="e">
        <f t="shared" si="2"/>
        <v>#DIV/0!</v>
      </c>
      <c r="N26" s="79"/>
      <c r="O26" s="14">
        <v>1.2</v>
      </c>
      <c r="P26" s="14">
        <f t="shared" si="5"/>
        <v>0</v>
      </c>
    </row>
    <row r="27" spans="1:16" ht="11.25">
      <c r="A27" s="54"/>
      <c r="B27" s="18"/>
      <c r="C27" s="54"/>
      <c r="D27" s="53">
        <f t="shared" si="6"/>
        <v>0</v>
      </c>
      <c r="E27" s="18"/>
      <c r="F27" s="18"/>
      <c r="G27" s="60"/>
      <c r="H27" s="60"/>
      <c r="I27" s="33">
        <f t="shared" si="1"/>
        <v>0</v>
      </c>
      <c r="J27" s="33"/>
      <c r="K27" s="33"/>
      <c r="L27" s="33">
        <f t="shared" si="7"/>
        <v>0</v>
      </c>
      <c r="M27" s="17" t="e">
        <f t="shared" si="2"/>
        <v>#DIV/0!</v>
      </c>
      <c r="N27" s="79"/>
      <c r="O27" s="14">
        <v>1.2</v>
      </c>
      <c r="P27" s="14">
        <f t="shared" si="5"/>
        <v>0</v>
      </c>
    </row>
    <row r="28" spans="1:16" ht="11.25">
      <c r="A28" s="54"/>
      <c r="B28" s="18"/>
      <c r="C28" s="54"/>
      <c r="D28" s="53">
        <f t="shared" si="6"/>
        <v>0</v>
      </c>
      <c r="E28" s="18"/>
      <c r="F28" s="18"/>
      <c r="G28" s="60"/>
      <c r="H28" s="60"/>
      <c r="I28" s="33">
        <f t="shared" si="1"/>
        <v>0</v>
      </c>
      <c r="J28" s="33"/>
      <c r="K28" s="33"/>
      <c r="L28" s="33">
        <f t="shared" si="7"/>
        <v>0</v>
      </c>
      <c r="M28" s="17" t="e">
        <f t="shared" si="2"/>
        <v>#DIV/0!</v>
      </c>
      <c r="N28" s="79"/>
      <c r="O28" s="14">
        <v>1.2</v>
      </c>
      <c r="P28" s="14">
        <f t="shared" si="5"/>
        <v>0</v>
      </c>
    </row>
    <row r="29" spans="1:16" ht="11.25">
      <c r="A29" s="54"/>
      <c r="B29" s="18"/>
      <c r="C29" s="54"/>
      <c r="D29" s="53">
        <f t="shared" si="6"/>
        <v>0</v>
      </c>
      <c r="E29" s="18"/>
      <c r="F29" s="18"/>
      <c r="G29" s="60"/>
      <c r="H29" s="60"/>
      <c r="I29" s="33">
        <f t="shared" si="1"/>
        <v>0</v>
      </c>
      <c r="J29" s="33"/>
      <c r="K29" s="33"/>
      <c r="L29" s="33">
        <f t="shared" si="7"/>
        <v>0</v>
      </c>
      <c r="M29" s="17" t="e">
        <f t="shared" si="2"/>
        <v>#DIV/0!</v>
      </c>
      <c r="N29" s="79"/>
      <c r="O29" s="14">
        <v>1.2</v>
      </c>
      <c r="P29" s="14">
        <f t="shared" si="5"/>
        <v>0</v>
      </c>
    </row>
    <row r="30" spans="1:16" ht="11.25" customHeight="1">
      <c r="A30" s="19">
        <f aca="true" t="shared" si="8" ref="A30:L30">SUM(A6:A29)</f>
        <v>46263.6</v>
      </c>
      <c r="B30" s="55">
        <f t="shared" si="8"/>
        <v>8269.4</v>
      </c>
      <c r="C30" s="19">
        <f t="shared" si="8"/>
        <v>14770.099999999999</v>
      </c>
      <c r="D30" s="19">
        <f t="shared" si="8"/>
        <v>23224.1</v>
      </c>
      <c r="E30" s="52">
        <f t="shared" si="8"/>
        <v>0</v>
      </c>
      <c r="F30" s="19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0</v>
      </c>
      <c r="J30" s="30">
        <f t="shared" si="8"/>
        <v>52521.8</v>
      </c>
      <c r="K30" s="30">
        <f t="shared" si="8"/>
        <v>23024.999999999996</v>
      </c>
      <c r="L30" s="19">
        <f t="shared" si="8"/>
        <v>29496.799999999996</v>
      </c>
      <c r="M30" s="57" t="s">
        <v>8</v>
      </c>
      <c r="N30" s="58" t="s">
        <v>8</v>
      </c>
      <c r="O30" s="20">
        <v>1.2</v>
      </c>
      <c r="P30" s="59" t="s">
        <v>8</v>
      </c>
    </row>
    <row r="31" spans="1:14" s="25" customFormat="1" ht="11.25">
      <c r="A31" s="23"/>
      <c r="B31" s="23"/>
      <c r="C31" s="23"/>
      <c r="D31" s="23"/>
      <c r="E31" s="23"/>
      <c r="F31" s="23"/>
      <c r="G31" s="22"/>
      <c r="H31" s="22"/>
      <c r="I31" s="22"/>
      <c r="J31" s="22"/>
      <c r="K31" s="22"/>
      <c r="L31" s="23"/>
      <c r="M31" s="22"/>
      <c r="N31" s="24"/>
    </row>
    <row r="32" spans="1:14" s="25" customFormat="1" ht="11.25">
      <c r="A32" s="23"/>
      <c r="B32" s="23"/>
      <c r="C32" s="23"/>
      <c r="D32" s="23"/>
      <c r="E32" s="23"/>
      <c r="F32" s="23"/>
      <c r="G32" s="22"/>
      <c r="H32" s="22"/>
      <c r="I32" s="22"/>
      <c r="J32" s="22"/>
      <c r="K32" s="22"/>
      <c r="L32" s="23"/>
      <c r="M32" s="22"/>
      <c r="N32" s="24"/>
    </row>
    <row r="33" spans="1:14" s="25" customFormat="1" ht="11.25">
      <c r="A33" s="23"/>
      <c r="B33" s="23"/>
      <c r="C33" s="23"/>
      <c r="D33" s="23"/>
      <c r="E33" s="23"/>
      <c r="F33" s="23"/>
      <c r="G33" s="22"/>
      <c r="H33" s="22"/>
      <c r="I33" s="22"/>
      <c r="J33" s="22"/>
      <c r="K33" s="22"/>
      <c r="L33" s="23"/>
      <c r="M33" s="22"/>
      <c r="N33" s="24"/>
    </row>
    <row r="34" spans="1:14" s="25" customFormat="1" ht="11.25">
      <c r="A34" s="23"/>
      <c r="B34" s="23"/>
      <c r="C34" s="23"/>
      <c r="D34" s="23"/>
      <c r="E34" s="23"/>
      <c r="F34" s="23"/>
      <c r="G34" s="22"/>
      <c r="H34" s="22"/>
      <c r="I34" s="22"/>
      <c r="J34" s="22"/>
      <c r="K34" s="22"/>
      <c r="L34" s="23"/>
      <c r="M34" s="26"/>
      <c r="N34" s="24"/>
    </row>
    <row r="35" spans="1:14" s="25" customFormat="1" ht="11.25">
      <c r="A35" s="23"/>
      <c r="B35" s="23"/>
      <c r="C35" s="23"/>
      <c r="D35" s="23"/>
      <c r="E35" s="23"/>
      <c r="F35" s="23"/>
      <c r="G35" s="22"/>
      <c r="H35" s="22"/>
      <c r="I35" s="22"/>
      <c r="J35" s="22"/>
      <c r="K35" s="22"/>
      <c r="L35" s="23"/>
      <c r="M35" s="22"/>
      <c r="N35" s="24"/>
    </row>
    <row r="36" spans="1:14" s="25" customFormat="1" ht="11.25">
      <c r="A36" s="23"/>
      <c r="B36" s="23"/>
      <c r="C36" s="23"/>
      <c r="D36" s="23"/>
      <c r="E36" s="23"/>
      <c r="F36" s="23"/>
      <c r="G36" s="22"/>
      <c r="H36" s="22"/>
      <c r="I36" s="22"/>
      <c r="J36" s="22"/>
      <c r="K36" s="22"/>
      <c r="L36" s="23"/>
      <c r="M36" s="22"/>
      <c r="N36" s="24"/>
    </row>
    <row r="37" spans="1:14" s="25" customFormat="1" ht="11.25">
      <c r="A37" s="23"/>
      <c r="B37" s="23"/>
      <c r="C37" s="23"/>
      <c r="D37" s="23"/>
      <c r="E37" s="23"/>
      <c r="F37" s="23"/>
      <c r="G37" s="22"/>
      <c r="H37" s="22"/>
      <c r="I37" s="22"/>
      <c r="J37" s="22"/>
      <c r="K37" s="22"/>
      <c r="L37" s="23"/>
      <c r="M37" s="22"/>
      <c r="N37" s="24"/>
    </row>
    <row r="38" spans="1:14" s="25" customFormat="1" ht="11.25">
      <c r="A38" s="23"/>
      <c r="B38" s="23"/>
      <c r="C38" s="23"/>
      <c r="D38" s="23"/>
      <c r="E38" s="23"/>
      <c r="F38" s="23"/>
      <c r="L38" s="23"/>
      <c r="N38" s="24"/>
    </row>
    <row r="39" spans="1:14" s="25" customFormat="1" ht="11.25">
      <c r="A39" s="23"/>
      <c r="B39" s="23"/>
      <c r="C39" s="23"/>
      <c r="D39" s="23"/>
      <c r="E39" s="23"/>
      <c r="F39" s="23"/>
      <c r="L39" s="23"/>
      <c r="N39" s="24"/>
    </row>
    <row r="40" spans="1:14" s="25" customFormat="1" ht="11.25">
      <c r="A40" s="23"/>
      <c r="B40" s="23"/>
      <c r="C40" s="23"/>
      <c r="D40" s="23"/>
      <c r="E40" s="23"/>
      <c r="F40" s="23"/>
      <c r="L40" s="23"/>
      <c r="N40" s="24"/>
    </row>
    <row r="41" s="25" customFormat="1" ht="11.25">
      <c r="N41" s="24"/>
    </row>
    <row r="42" s="25" customFormat="1" ht="11.25">
      <c r="N42" s="24"/>
    </row>
  </sheetData>
  <mergeCells count="3">
    <mergeCell ref="N3:N4"/>
    <mergeCell ref="A1:P1"/>
    <mergeCell ref="O3:O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7" sqref="K17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7" t="s">
        <v>20</v>
      </c>
      <c r="B3" s="205" t="s">
        <v>102</v>
      </c>
      <c r="C3" s="34" t="s">
        <v>51</v>
      </c>
      <c r="D3" s="34" t="s">
        <v>215</v>
      </c>
      <c r="E3" s="34" t="s">
        <v>218</v>
      </c>
      <c r="F3" s="34" t="s">
        <v>186</v>
      </c>
      <c r="G3" s="34" t="s">
        <v>49</v>
      </c>
      <c r="H3" s="34" t="s">
        <v>142</v>
      </c>
      <c r="I3" s="5" t="s">
        <v>48</v>
      </c>
      <c r="J3" s="208" t="s">
        <v>21</v>
      </c>
      <c r="K3" s="208" t="s">
        <v>5</v>
      </c>
      <c r="L3" s="6" t="s">
        <v>6</v>
      </c>
    </row>
    <row r="4" spans="1:12" s="10" customFormat="1" ht="42.75" customHeight="1">
      <c r="A4" s="207"/>
      <c r="B4" s="205"/>
      <c r="C4" s="5" t="s">
        <v>52</v>
      </c>
      <c r="D4" s="5" t="s">
        <v>184</v>
      </c>
      <c r="E4" s="5" t="s">
        <v>184</v>
      </c>
      <c r="F4" s="5" t="s">
        <v>32</v>
      </c>
      <c r="G4" s="8" t="s">
        <v>33</v>
      </c>
      <c r="H4" s="8" t="s">
        <v>26</v>
      </c>
      <c r="I4" s="8" t="s">
        <v>53</v>
      </c>
      <c r="J4" s="210"/>
      <c r="K4" s="210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95" t="s">
        <v>173</v>
      </c>
      <c r="C6" s="16">
        <v>130</v>
      </c>
      <c r="D6" s="198">
        <v>230.3</v>
      </c>
      <c r="E6" s="2">
        <v>116.1</v>
      </c>
      <c r="F6" s="48">
        <f aca="true" t="shared" si="0" ref="F6:F29">E6-D6</f>
        <v>-114.20000000000002</v>
      </c>
      <c r="G6" s="12">
        <v>0</v>
      </c>
      <c r="H6" s="60">
        <v>3300.8</v>
      </c>
      <c r="I6" s="80">
        <f>F6/H6*100</f>
        <v>-3.4597673291323323</v>
      </c>
      <c r="J6" s="194" t="s">
        <v>185</v>
      </c>
      <c r="K6" s="14">
        <v>1</v>
      </c>
      <c r="L6" s="14">
        <v>1</v>
      </c>
    </row>
    <row r="7" spans="1:12" ht="11.25">
      <c r="A7" s="11">
        <v>2</v>
      </c>
      <c r="B7" s="48" t="s">
        <v>172</v>
      </c>
      <c r="C7" s="16">
        <v>468</v>
      </c>
      <c r="D7" s="199">
        <v>2.3</v>
      </c>
      <c r="E7" s="2">
        <v>3.7</v>
      </c>
      <c r="F7" s="48">
        <f t="shared" si="0"/>
        <v>1.4000000000000004</v>
      </c>
      <c r="G7" s="12">
        <v>75</v>
      </c>
      <c r="H7" s="60">
        <v>166.7</v>
      </c>
      <c r="I7" s="80">
        <v>0</v>
      </c>
      <c r="J7" s="194" t="s">
        <v>185</v>
      </c>
      <c r="K7" s="14">
        <v>1</v>
      </c>
      <c r="L7" s="14">
        <v>1</v>
      </c>
    </row>
    <row r="8" spans="1:12" ht="11.25">
      <c r="A8" s="11">
        <v>3</v>
      </c>
      <c r="B8" s="48" t="s">
        <v>174</v>
      </c>
      <c r="C8" s="16">
        <v>340</v>
      </c>
      <c r="D8" s="199">
        <v>5.9</v>
      </c>
      <c r="E8" s="2">
        <v>15.7</v>
      </c>
      <c r="F8" s="48">
        <f t="shared" si="0"/>
        <v>9.799999999999999</v>
      </c>
      <c r="G8" s="12">
        <v>1.3</v>
      </c>
      <c r="H8" s="60">
        <v>285.7</v>
      </c>
      <c r="I8" s="80">
        <f aca="true" t="shared" si="1" ref="I8:I29">F8/H8*100</f>
        <v>3.430171508575428</v>
      </c>
      <c r="J8" s="194" t="s">
        <v>185</v>
      </c>
      <c r="K8" s="14">
        <v>1</v>
      </c>
      <c r="L8" s="14">
        <v>1</v>
      </c>
    </row>
    <row r="9" spans="1:12" ht="11.25">
      <c r="A9" s="11">
        <v>4</v>
      </c>
      <c r="B9" s="48" t="s">
        <v>175</v>
      </c>
      <c r="C9" s="16">
        <v>809</v>
      </c>
      <c r="D9" s="199">
        <v>3.9</v>
      </c>
      <c r="E9" s="2">
        <v>2.1</v>
      </c>
      <c r="F9" s="48">
        <f t="shared" si="0"/>
        <v>-1.7999999999999998</v>
      </c>
      <c r="G9" s="12">
        <v>-214</v>
      </c>
      <c r="H9" s="60">
        <v>85.7</v>
      </c>
      <c r="I9" s="80">
        <f t="shared" si="1"/>
        <v>-2.1003500583430568</v>
      </c>
      <c r="J9" s="194" t="s">
        <v>185</v>
      </c>
      <c r="K9" s="14">
        <v>1</v>
      </c>
      <c r="L9" s="14">
        <v>1</v>
      </c>
    </row>
    <row r="10" spans="1:12" ht="11.25">
      <c r="A10" s="11">
        <v>5</v>
      </c>
      <c r="B10" s="48" t="s">
        <v>176</v>
      </c>
      <c r="C10" s="16">
        <v>903</v>
      </c>
      <c r="D10" s="199">
        <v>2.2</v>
      </c>
      <c r="E10" s="2">
        <v>0.9</v>
      </c>
      <c r="F10" s="48">
        <f t="shared" si="0"/>
        <v>-1.3000000000000003</v>
      </c>
      <c r="G10" s="12">
        <v>0</v>
      </c>
      <c r="H10" s="60">
        <v>68.1</v>
      </c>
      <c r="I10" s="80">
        <f t="shared" si="1"/>
        <v>-1.9089574155653457</v>
      </c>
      <c r="J10" s="194" t="s">
        <v>185</v>
      </c>
      <c r="K10" s="14">
        <v>1</v>
      </c>
      <c r="L10" s="14">
        <v>1</v>
      </c>
    </row>
    <row r="11" spans="1:12" ht="11.25">
      <c r="A11" s="11">
        <v>6</v>
      </c>
      <c r="B11" s="48" t="s">
        <v>177</v>
      </c>
      <c r="C11" s="16">
        <v>1688</v>
      </c>
      <c r="D11" s="199">
        <v>4.4</v>
      </c>
      <c r="E11" s="2">
        <v>2.8</v>
      </c>
      <c r="F11" s="48">
        <f t="shared" si="0"/>
        <v>-1.6000000000000005</v>
      </c>
      <c r="G11" s="12">
        <v>-101</v>
      </c>
      <c r="H11" s="60">
        <v>153</v>
      </c>
      <c r="I11" s="80">
        <f t="shared" si="1"/>
        <v>-1.0457516339869284</v>
      </c>
      <c r="J11" s="194" t="s">
        <v>185</v>
      </c>
      <c r="K11" s="14">
        <v>1</v>
      </c>
      <c r="L11" s="14">
        <v>1</v>
      </c>
    </row>
    <row r="12" spans="1:12" ht="11.25">
      <c r="A12" s="11">
        <v>7</v>
      </c>
      <c r="B12" s="48" t="s">
        <v>178</v>
      </c>
      <c r="C12" s="16">
        <v>1230</v>
      </c>
      <c r="D12" s="199">
        <v>4.3</v>
      </c>
      <c r="E12" s="2">
        <v>12</v>
      </c>
      <c r="F12" s="48">
        <f t="shared" si="0"/>
        <v>7.7</v>
      </c>
      <c r="G12" s="12">
        <v>-85</v>
      </c>
      <c r="H12" s="60">
        <v>125.1</v>
      </c>
      <c r="I12" s="80">
        <f t="shared" si="1"/>
        <v>6.155075939248602</v>
      </c>
      <c r="J12" s="194" t="s">
        <v>217</v>
      </c>
      <c r="K12" s="14">
        <v>1</v>
      </c>
      <c r="L12" s="14">
        <v>0</v>
      </c>
    </row>
    <row r="13" spans="1:12" ht="11.25">
      <c r="A13" s="11">
        <v>8</v>
      </c>
      <c r="B13" s="48" t="s">
        <v>180</v>
      </c>
      <c r="C13" s="16">
        <v>21</v>
      </c>
      <c r="D13" s="199">
        <v>6.7</v>
      </c>
      <c r="E13" s="2">
        <v>2.7</v>
      </c>
      <c r="F13" s="48">
        <f t="shared" si="0"/>
        <v>-4</v>
      </c>
      <c r="G13" s="12">
        <v>0</v>
      </c>
      <c r="H13" s="60">
        <v>180.5</v>
      </c>
      <c r="I13" s="80">
        <f t="shared" si="1"/>
        <v>-2.21606648199446</v>
      </c>
      <c r="J13" s="194" t="s">
        <v>185</v>
      </c>
      <c r="K13" s="14">
        <v>1</v>
      </c>
      <c r="L13" s="14">
        <v>1</v>
      </c>
    </row>
    <row r="14" spans="1:12" ht="11.25">
      <c r="A14" s="11">
        <v>9</v>
      </c>
      <c r="B14" s="48" t="s">
        <v>179</v>
      </c>
      <c r="C14" s="16">
        <v>919</v>
      </c>
      <c r="D14" s="199">
        <v>0.8</v>
      </c>
      <c r="E14" s="2">
        <v>0.6</v>
      </c>
      <c r="F14" s="48">
        <f t="shared" si="0"/>
        <v>-0.20000000000000007</v>
      </c>
      <c r="G14" s="12">
        <v>-138</v>
      </c>
      <c r="H14" s="60">
        <v>117.3</v>
      </c>
      <c r="I14" s="80">
        <f t="shared" si="1"/>
        <v>-0.1705029838022166</v>
      </c>
      <c r="J14" s="194" t="s">
        <v>185</v>
      </c>
      <c r="K14" s="14">
        <v>1</v>
      </c>
      <c r="L14" s="14">
        <v>1</v>
      </c>
    </row>
    <row r="15" spans="1:12" ht="11.25">
      <c r="A15" s="11">
        <v>10</v>
      </c>
      <c r="B15" s="48" t="s">
        <v>181</v>
      </c>
      <c r="C15" s="16">
        <v>319</v>
      </c>
      <c r="D15" s="199">
        <v>4.1</v>
      </c>
      <c r="E15" s="2">
        <v>5.4</v>
      </c>
      <c r="F15" s="48">
        <f t="shared" si="0"/>
        <v>1.3000000000000007</v>
      </c>
      <c r="G15" s="12">
        <v>-62</v>
      </c>
      <c r="H15" s="60">
        <v>399.6</v>
      </c>
      <c r="I15" s="80">
        <f t="shared" si="1"/>
        <v>0.3253253253253255</v>
      </c>
      <c r="J15" s="194" t="s">
        <v>185</v>
      </c>
      <c r="K15" s="14">
        <v>1</v>
      </c>
      <c r="L15" s="14">
        <v>1</v>
      </c>
    </row>
    <row r="16" spans="1:12" ht="11.25">
      <c r="A16" s="11">
        <v>11</v>
      </c>
      <c r="B16" s="48" t="s">
        <v>182</v>
      </c>
      <c r="C16" s="16">
        <v>1324</v>
      </c>
      <c r="D16" s="199">
        <v>5.2</v>
      </c>
      <c r="E16" s="2">
        <v>4.5</v>
      </c>
      <c r="F16" s="48">
        <f t="shared" si="0"/>
        <v>-0.7000000000000002</v>
      </c>
      <c r="G16" s="12">
        <v>-423</v>
      </c>
      <c r="H16" s="60">
        <v>245.7</v>
      </c>
      <c r="I16" s="80">
        <f t="shared" si="1"/>
        <v>-0.284900284900285</v>
      </c>
      <c r="J16" s="194" t="s">
        <v>185</v>
      </c>
      <c r="K16" s="14">
        <v>1</v>
      </c>
      <c r="L16" s="14">
        <v>1</v>
      </c>
    </row>
    <row r="17" spans="1:12" ht="11.25">
      <c r="A17" s="11">
        <v>12</v>
      </c>
      <c r="B17" s="48" t="s">
        <v>183</v>
      </c>
      <c r="C17" s="16">
        <v>365</v>
      </c>
      <c r="D17" s="60">
        <v>5.5</v>
      </c>
      <c r="E17" s="23">
        <v>1.9</v>
      </c>
      <c r="F17" s="48">
        <f t="shared" si="0"/>
        <v>-3.6</v>
      </c>
      <c r="G17" s="12">
        <v>-286</v>
      </c>
      <c r="H17" s="60">
        <v>237.8</v>
      </c>
      <c r="I17" s="80">
        <f t="shared" si="1"/>
        <v>-1.5138772077375946</v>
      </c>
      <c r="J17" s="194" t="s">
        <v>185</v>
      </c>
      <c r="K17" s="14">
        <v>1</v>
      </c>
      <c r="L17" s="14">
        <v>1</v>
      </c>
    </row>
    <row r="18" spans="1:12" ht="11.25">
      <c r="A18" s="11">
        <v>13</v>
      </c>
      <c r="B18" s="23"/>
      <c r="C18" s="23">
        <v>376</v>
      </c>
      <c r="D18" s="16"/>
      <c r="E18" s="16"/>
      <c r="F18" s="48">
        <f t="shared" si="0"/>
        <v>0</v>
      </c>
      <c r="G18" s="12">
        <v>0</v>
      </c>
      <c r="H18" s="13"/>
      <c r="I18" s="80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0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0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0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0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0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0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0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0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0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0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0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5" t="s">
        <v>39</v>
      </c>
      <c r="B30" s="206"/>
      <c r="C30" s="19">
        <f aca="true" t="shared" si="3" ref="C30:H30">SUM(C6:C29)</f>
        <v>22646</v>
      </c>
      <c r="D30" s="19">
        <f>SUM(D6:D29)</f>
        <v>275.6000000000001</v>
      </c>
      <c r="E30" s="19">
        <f>SUM(E6:E29)</f>
        <v>168.4</v>
      </c>
      <c r="F30" s="19">
        <f t="shared" si="3"/>
        <v>-107.2</v>
      </c>
      <c r="G30" s="19">
        <f t="shared" si="3"/>
        <v>-3331.1000000000004</v>
      </c>
      <c r="H30" s="19">
        <f t="shared" si="3"/>
        <v>5366</v>
      </c>
      <c r="I30" s="57" t="s">
        <v>8</v>
      </c>
      <c r="J30" s="58" t="s">
        <v>8</v>
      </c>
      <c r="K30" s="20">
        <v>1</v>
      </c>
      <c r="L30" s="59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8" sqref="I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7"/>
      <c r="B1" s="211" t="s">
        <v>101</v>
      </c>
      <c r="C1" s="211"/>
      <c r="D1" s="211"/>
      <c r="E1" s="211"/>
      <c r="F1" s="211"/>
      <c r="G1" s="211"/>
      <c r="H1" s="211"/>
      <c r="I1" s="211"/>
      <c r="J1" s="211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7" t="s">
        <v>3</v>
      </c>
      <c r="B4" s="208" t="s">
        <v>102</v>
      </c>
      <c r="C4" s="208" t="s">
        <v>103</v>
      </c>
      <c r="D4" s="208" t="s">
        <v>187</v>
      </c>
      <c r="E4" s="208" t="s">
        <v>188</v>
      </c>
      <c r="F4" s="208" t="s">
        <v>104</v>
      </c>
      <c r="G4" s="208" t="s">
        <v>99</v>
      </c>
      <c r="H4" s="208" t="s">
        <v>100</v>
      </c>
      <c r="I4" s="208" t="s">
        <v>5</v>
      </c>
      <c r="J4" s="212" t="s">
        <v>6</v>
      </c>
    </row>
    <row r="5" spans="1:10" ht="135" customHeight="1">
      <c r="A5" s="207"/>
      <c r="B5" s="209"/>
      <c r="C5" s="210"/>
      <c r="D5" s="210"/>
      <c r="E5" s="210"/>
      <c r="F5" s="210"/>
      <c r="G5" s="210"/>
      <c r="H5" s="209"/>
      <c r="I5" s="209"/>
      <c r="J5" s="213"/>
    </row>
    <row r="6" spans="1:10" s="10" customFormat="1" ht="51" customHeight="1">
      <c r="A6" s="207"/>
      <c r="B6" s="210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10"/>
      <c r="I6" s="210"/>
      <c r="J6" s="9" t="s">
        <v>29</v>
      </c>
    </row>
    <row r="7" spans="1:10" s="10" customFormat="1" ht="15.75" customHeight="1">
      <c r="A7" s="181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2">
        <v>10</v>
      </c>
    </row>
    <row r="8" spans="1:10" ht="11.25">
      <c r="A8" s="183">
        <v>1</v>
      </c>
      <c r="B8" s="16" t="s">
        <v>173</v>
      </c>
      <c r="C8" s="48">
        <v>518.8</v>
      </c>
      <c r="D8" s="60">
        <v>3768.6</v>
      </c>
      <c r="E8" s="184">
        <v>73.2</v>
      </c>
      <c r="F8" s="13">
        <f>D8+E8</f>
        <v>3841.7999999999997</v>
      </c>
      <c r="G8" s="17">
        <f aca="true" t="shared" si="0" ref="G8:G31">C8/(C8+F8)*100</f>
        <v>11.897445305691878</v>
      </c>
      <c r="H8" s="15">
        <v>0.803</v>
      </c>
      <c r="I8" s="14">
        <v>1.2</v>
      </c>
      <c r="J8" s="38">
        <f aca="true" t="shared" si="1" ref="J8:J31">H8*I8</f>
        <v>0.9636</v>
      </c>
    </row>
    <row r="9" spans="1:10" ht="11.25">
      <c r="A9" s="11">
        <v>2</v>
      </c>
      <c r="B9" s="16" t="s">
        <v>172</v>
      </c>
      <c r="C9" s="48">
        <v>1011.3</v>
      </c>
      <c r="D9" s="60">
        <v>219.6</v>
      </c>
      <c r="E9" s="33">
        <v>147.4</v>
      </c>
      <c r="F9" s="13">
        <f aca="true" t="shared" si="2" ref="F9:F31">D9+E9</f>
        <v>367</v>
      </c>
      <c r="G9" s="17">
        <f t="shared" si="0"/>
        <v>73.37299571936443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174</v>
      </c>
      <c r="C10" s="48">
        <v>2152.3</v>
      </c>
      <c r="D10" s="60">
        <v>500.6</v>
      </c>
      <c r="E10" s="33">
        <v>207.5</v>
      </c>
      <c r="F10" s="13">
        <f t="shared" si="2"/>
        <v>708.1</v>
      </c>
      <c r="G10" s="17">
        <f t="shared" si="0"/>
        <v>75.24472101803944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175</v>
      </c>
      <c r="C11" s="48">
        <v>875.4</v>
      </c>
      <c r="D11" s="60">
        <v>115</v>
      </c>
      <c r="E11" s="33">
        <v>29</v>
      </c>
      <c r="F11" s="13">
        <f t="shared" si="2"/>
        <v>144</v>
      </c>
      <c r="G11" s="17">
        <f t="shared" si="0"/>
        <v>85.87404355503237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176</v>
      </c>
      <c r="C12" s="48">
        <v>898</v>
      </c>
      <c r="D12" s="60">
        <v>117.2</v>
      </c>
      <c r="E12" s="33">
        <v>23</v>
      </c>
      <c r="F12" s="13">
        <f t="shared" si="2"/>
        <v>140.2</v>
      </c>
      <c r="G12" s="17">
        <f t="shared" si="0"/>
        <v>86.49585821614332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177</v>
      </c>
      <c r="C13" s="48">
        <v>731.2</v>
      </c>
      <c r="D13" s="60">
        <v>208</v>
      </c>
      <c r="E13" s="33">
        <v>118</v>
      </c>
      <c r="F13" s="13">
        <f t="shared" si="2"/>
        <v>326</v>
      </c>
      <c r="G13" s="17">
        <f t="shared" si="0"/>
        <v>69.16382898221718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178</v>
      </c>
      <c r="C14" s="48">
        <v>1229</v>
      </c>
      <c r="D14" s="60">
        <v>182.6</v>
      </c>
      <c r="E14" s="33">
        <v>70</v>
      </c>
      <c r="F14" s="13">
        <f t="shared" si="2"/>
        <v>252.6</v>
      </c>
      <c r="G14" s="17">
        <f t="shared" si="0"/>
        <v>82.95086393088553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180</v>
      </c>
      <c r="C15" s="48">
        <v>2215.7</v>
      </c>
      <c r="D15" s="60">
        <v>294.3</v>
      </c>
      <c r="E15" s="33">
        <v>133</v>
      </c>
      <c r="F15" s="13">
        <f t="shared" si="2"/>
        <v>427.3</v>
      </c>
      <c r="G15" s="17">
        <f t="shared" si="0"/>
        <v>83.83276579644343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179</v>
      </c>
      <c r="C16" s="48">
        <v>827.8</v>
      </c>
      <c r="D16" s="60">
        <v>137.9</v>
      </c>
      <c r="E16" s="33">
        <v>14</v>
      </c>
      <c r="F16" s="13">
        <f t="shared" si="2"/>
        <v>151.9</v>
      </c>
      <c r="G16" s="17">
        <f t="shared" si="0"/>
        <v>84.49525364907625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181</v>
      </c>
      <c r="C17" s="48">
        <v>1353.9</v>
      </c>
      <c r="D17" s="60">
        <v>717</v>
      </c>
      <c r="E17" s="33">
        <v>79</v>
      </c>
      <c r="F17" s="13">
        <f t="shared" si="2"/>
        <v>796</v>
      </c>
      <c r="G17" s="17">
        <f t="shared" si="0"/>
        <v>62.97502209405089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182</v>
      </c>
      <c r="C18" s="48">
        <v>1931.3</v>
      </c>
      <c r="D18" s="60">
        <v>390.1</v>
      </c>
      <c r="E18" s="33">
        <v>98</v>
      </c>
      <c r="F18" s="13">
        <f t="shared" si="2"/>
        <v>488.1</v>
      </c>
      <c r="G18" s="17">
        <f t="shared" si="0"/>
        <v>79.82557658923699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183</v>
      </c>
      <c r="C19" s="48">
        <v>1678.5</v>
      </c>
      <c r="D19" s="60">
        <v>374.8</v>
      </c>
      <c r="E19" s="33">
        <v>296</v>
      </c>
      <c r="F19" s="13">
        <f t="shared" si="2"/>
        <v>670.8</v>
      </c>
      <c r="G19" s="17">
        <f t="shared" si="0"/>
        <v>71.44681394457923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0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0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0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0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0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0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0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0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0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0"/>
      <c r="E29" s="185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0"/>
      <c r="E30" s="185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0"/>
      <c r="E31" s="185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5" t="s">
        <v>78</v>
      </c>
      <c r="B32" s="206"/>
      <c r="C32" s="30">
        <f>SUM(C8:C31)</f>
        <v>15423.199999999999</v>
      </c>
      <c r="D32" s="30">
        <f>SUM(D8:D31)</f>
        <v>7025.700000000001</v>
      </c>
      <c r="E32" s="19">
        <f>SUM(E8:E31)</f>
        <v>1288.1</v>
      </c>
      <c r="F32" s="19">
        <f>SUM(F8:F31)</f>
        <v>8313.8</v>
      </c>
      <c r="G32" s="57" t="s">
        <v>8</v>
      </c>
      <c r="H32" s="58" t="s">
        <v>8</v>
      </c>
      <c r="I32" s="20">
        <v>1.2</v>
      </c>
      <c r="J32" s="59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J7" sqref="J7"/>
    </sheetView>
  </sheetViews>
  <sheetFormatPr defaultColWidth="9.00390625" defaultRowHeight="12.75"/>
  <cols>
    <col min="1" max="1" width="3.375" style="116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1" customWidth="1"/>
    <col min="8" max="8" width="19.375" style="81" customWidth="1"/>
    <col min="9" max="9" width="14.00390625" style="175" customWidth="1"/>
    <col min="10" max="10" width="11.00390625" style="116" customWidth="1"/>
    <col min="11" max="12" width="10.25390625" style="18" customWidth="1"/>
    <col min="13" max="16384" width="9.125" style="112" customWidth="1"/>
  </cols>
  <sheetData>
    <row r="1" spans="1:15" ht="18">
      <c r="A1" s="211" t="s">
        <v>105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111"/>
      <c r="N1" s="111"/>
      <c r="O1" s="111"/>
    </row>
    <row r="2" spans="1:6" ht="11.25">
      <c r="A2" s="113"/>
      <c r="B2" s="114"/>
      <c r="C2" s="114"/>
      <c r="D2" s="114"/>
      <c r="E2" s="114"/>
      <c r="F2" s="114"/>
    </row>
    <row r="3" spans="1:12" ht="180.75" customHeight="1">
      <c r="A3" s="207" t="s">
        <v>3</v>
      </c>
      <c r="B3" s="205" t="s">
        <v>102</v>
      </c>
      <c r="C3" s="36" t="s">
        <v>189</v>
      </c>
      <c r="D3" s="34" t="s">
        <v>126</v>
      </c>
      <c r="E3" s="98" t="s">
        <v>106</v>
      </c>
      <c r="F3" s="36" t="s">
        <v>190</v>
      </c>
      <c r="G3" s="160" t="s">
        <v>127</v>
      </c>
      <c r="H3" s="98" t="s">
        <v>128</v>
      </c>
      <c r="I3" s="28" t="s">
        <v>24</v>
      </c>
      <c r="J3" s="208" t="s">
        <v>80</v>
      </c>
      <c r="K3" s="208" t="s">
        <v>5</v>
      </c>
      <c r="L3" s="29" t="s">
        <v>6</v>
      </c>
    </row>
    <row r="4" spans="1:12" ht="45.75" customHeight="1">
      <c r="A4" s="207"/>
      <c r="B4" s="205"/>
      <c r="C4" s="8" t="s">
        <v>90</v>
      </c>
      <c r="D4" s="8" t="s">
        <v>153</v>
      </c>
      <c r="E4" s="8" t="s">
        <v>68</v>
      </c>
      <c r="F4" s="36" t="s">
        <v>7</v>
      </c>
      <c r="G4" s="8" t="s">
        <v>153</v>
      </c>
      <c r="H4" s="83" t="s">
        <v>55</v>
      </c>
      <c r="I4" s="144" t="s">
        <v>91</v>
      </c>
      <c r="J4" s="210"/>
      <c r="K4" s="210"/>
      <c r="L4" s="176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3" t="s">
        <v>56</v>
      </c>
      <c r="I5" s="28" t="s">
        <v>89</v>
      </c>
      <c r="J5" s="36" t="s">
        <v>96</v>
      </c>
      <c r="K5" s="36" t="s">
        <v>97</v>
      </c>
      <c r="L5" s="176" t="s">
        <v>98</v>
      </c>
    </row>
    <row r="6" spans="1:12" ht="11.25">
      <c r="A6" s="100">
        <v>1</v>
      </c>
      <c r="B6" s="16" t="s">
        <v>173</v>
      </c>
      <c r="C6" s="48">
        <v>1849.4</v>
      </c>
      <c r="D6" s="48">
        <v>1485</v>
      </c>
      <c r="E6" s="84">
        <f aca="true" t="shared" si="0" ref="E6:E29">C6-D6</f>
        <v>364.4000000000001</v>
      </c>
      <c r="F6" s="33">
        <v>9865.2</v>
      </c>
      <c r="G6" s="33">
        <v>4080.8</v>
      </c>
      <c r="H6" s="196">
        <f>F6-G6</f>
        <v>5784.400000000001</v>
      </c>
      <c r="I6" s="177">
        <f aca="true" t="shared" si="1" ref="I6:I29">E6/H6*100</f>
        <v>6.299702648502871</v>
      </c>
      <c r="J6" s="178">
        <v>0.13</v>
      </c>
      <c r="K6" s="179">
        <v>0.5</v>
      </c>
      <c r="L6" s="179">
        <v>0.065</v>
      </c>
    </row>
    <row r="7" spans="1:12" ht="11.25">
      <c r="A7" s="100">
        <v>2</v>
      </c>
      <c r="B7" s="16" t="s">
        <v>172</v>
      </c>
      <c r="C7" s="48">
        <v>760.7</v>
      </c>
      <c r="D7" s="48">
        <v>742.5</v>
      </c>
      <c r="E7" s="84">
        <f t="shared" si="0"/>
        <v>18.200000000000045</v>
      </c>
      <c r="F7" s="33">
        <v>2691.1</v>
      </c>
      <c r="G7" s="33">
        <v>1229.7</v>
      </c>
      <c r="H7" s="196">
        <f aca="true" t="shared" si="2" ref="H7:H17">F7-G7</f>
        <v>1461.3999999999999</v>
      </c>
      <c r="I7" s="177">
        <f t="shared" si="1"/>
        <v>1.245381141371291</v>
      </c>
      <c r="J7" s="178">
        <v>0</v>
      </c>
      <c r="K7" s="179">
        <v>0.5</v>
      </c>
      <c r="L7" s="179">
        <f aca="true" t="shared" si="3" ref="L7:L29">J7*K7</f>
        <v>0</v>
      </c>
    </row>
    <row r="8" spans="1:12" ht="11.25">
      <c r="A8" s="100">
        <v>3</v>
      </c>
      <c r="B8" s="16" t="s">
        <v>174</v>
      </c>
      <c r="C8" s="48">
        <v>10</v>
      </c>
      <c r="D8" s="48"/>
      <c r="E8" s="84">
        <f t="shared" si="0"/>
        <v>10</v>
      </c>
      <c r="F8" s="33">
        <v>3409.1</v>
      </c>
      <c r="G8" s="33">
        <v>654.2</v>
      </c>
      <c r="H8" s="196">
        <f t="shared" si="2"/>
        <v>2754.8999999999996</v>
      </c>
      <c r="I8" s="177">
        <f t="shared" si="1"/>
        <v>0.36298958219899097</v>
      </c>
      <c r="J8" s="178">
        <v>0</v>
      </c>
      <c r="K8" s="179">
        <v>0.5</v>
      </c>
      <c r="L8" s="179">
        <v>0</v>
      </c>
    </row>
    <row r="9" spans="1:12" ht="11.25">
      <c r="A9" s="100">
        <v>4</v>
      </c>
      <c r="B9" s="16" t="s">
        <v>175</v>
      </c>
      <c r="C9" s="48">
        <v>758</v>
      </c>
      <c r="D9" s="48">
        <v>742.5</v>
      </c>
      <c r="E9" s="84">
        <f t="shared" si="0"/>
        <v>15.5</v>
      </c>
      <c r="F9" s="33">
        <v>2208.6</v>
      </c>
      <c r="G9" s="33">
        <v>992.3</v>
      </c>
      <c r="H9" s="196">
        <f t="shared" si="2"/>
        <v>1216.3</v>
      </c>
      <c r="I9" s="177">
        <f t="shared" si="1"/>
        <v>1.2743566554304038</v>
      </c>
      <c r="J9" s="178">
        <v>0</v>
      </c>
      <c r="K9" s="179">
        <v>0.5</v>
      </c>
      <c r="L9" s="179">
        <v>0</v>
      </c>
    </row>
    <row r="10" spans="1:12" ht="11.25">
      <c r="A10" s="100">
        <v>5</v>
      </c>
      <c r="B10" s="16" t="s">
        <v>176</v>
      </c>
      <c r="C10" s="48">
        <v>5</v>
      </c>
      <c r="D10" s="48"/>
      <c r="E10" s="84">
        <f t="shared" si="0"/>
        <v>5</v>
      </c>
      <c r="F10" s="33">
        <v>1473.5</v>
      </c>
      <c r="G10" s="33">
        <v>307.4</v>
      </c>
      <c r="H10" s="196">
        <f t="shared" si="2"/>
        <v>1166.1</v>
      </c>
      <c r="I10" s="177">
        <f t="shared" si="1"/>
        <v>0.42877969299373986</v>
      </c>
      <c r="J10" s="178">
        <v>0</v>
      </c>
      <c r="K10" s="179">
        <v>0.5</v>
      </c>
      <c r="L10" s="179">
        <v>0</v>
      </c>
    </row>
    <row r="11" spans="1:12" ht="11.25">
      <c r="A11" s="100">
        <v>6</v>
      </c>
      <c r="B11" s="16" t="s">
        <v>177</v>
      </c>
      <c r="C11" s="48">
        <v>6</v>
      </c>
      <c r="D11" s="48"/>
      <c r="E11" s="84">
        <f t="shared" si="0"/>
        <v>6</v>
      </c>
      <c r="F11" s="33">
        <v>1502.9</v>
      </c>
      <c r="G11" s="33">
        <v>420.5</v>
      </c>
      <c r="H11" s="196">
        <f t="shared" si="2"/>
        <v>1082.4</v>
      </c>
      <c r="I11" s="177">
        <f t="shared" si="1"/>
        <v>0.5543237250554324</v>
      </c>
      <c r="J11" s="178">
        <v>0</v>
      </c>
      <c r="K11" s="179">
        <v>0.5</v>
      </c>
      <c r="L11" s="179">
        <f t="shared" si="3"/>
        <v>0</v>
      </c>
    </row>
    <row r="12" spans="1:12" ht="11.25">
      <c r="A12" s="100">
        <v>7</v>
      </c>
      <c r="B12" s="16" t="s">
        <v>178</v>
      </c>
      <c r="C12" s="48">
        <v>10.8</v>
      </c>
      <c r="D12" s="48"/>
      <c r="E12" s="84">
        <f t="shared" si="0"/>
        <v>10.8</v>
      </c>
      <c r="F12" s="33">
        <v>1861.3</v>
      </c>
      <c r="G12" s="33">
        <v>342.2</v>
      </c>
      <c r="H12" s="196">
        <f t="shared" si="2"/>
        <v>1519.1</v>
      </c>
      <c r="I12" s="177">
        <f t="shared" si="1"/>
        <v>0.7109472714107038</v>
      </c>
      <c r="J12" s="178">
        <v>0</v>
      </c>
      <c r="K12" s="179">
        <v>0.5</v>
      </c>
      <c r="L12" s="179">
        <v>0</v>
      </c>
    </row>
    <row r="13" spans="1:12" ht="11.25">
      <c r="A13" s="100">
        <v>8</v>
      </c>
      <c r="B13" s="16" t="s">
        <v>180</v>
      </c>
      <c r="C13" s="48">
        <v>742.5</v>
      </c>
      <c r="D13" s="48">
        <v>742.5</v>
      </c>
      <c r="E13" s="84">
        <f t="shared" si="0"/>
        <v>0</v>
      </c>
      <c r="F13" s="33">
        <v>4946.2</v>
      </c>
      <c r="G13" s="33">
        <v>2248.7</v>
      </c>
      <c r="H13" s="196">
        <f t="shared" si="2"/>
        <v>2697.5</v>
      </c>
      <c r="I13" s="177">
        <f t="shared" si="1"/>
        <v>0</v>
      </c>
      <c r="J13" s="178">
        <v>0</v>
      </c>
      <c r="K13" s="179">
        <v>0.5</v>
      </c>
      <c r="L13" s="179">
        <v>0</v>
      </c>
    </row>
    <row r="14" spans="1:12" ht="11.25">
      <c r="A14" s="100">
        <v>9</v>
      </c>
      <c r="B14" s="16" t="s">
        <v>179</v>
      </c>
      <c r="C14" s="48">
        <v>1417.4</v>
      </c>
      <c r="D14" s="48">
        <v>1417.4</v>
      </c>
      <c r="E14" s="84">
        <f t="shared" si="0"/>
        <v>0</v>
      </c>
      <c r="F14" s="33">
        <v>3031</v>
      </c>
      <c r="G14" s="33">
        <v>2000.4</v>
      </c>
      <c r="H14" s="196">
        <f t="shared" si="2"/>
        <v>1030.6</v>
      </c>
      <c r="I14" s="177">
        <f t="shared" si="1"/>
        <v>0</v>
      </c>
      <c r="J14" s="178">
        <v>0</v>
      </c>
      <c r="K14" s="179">
        <v>0.5</v>
      </c>
      <c r="L14" s="179">
        <v>0</v>
      </c>
    </row>
    <row r="15" spans="1:12" ht="11.25">
      <c r="A15" s="100">
        <v>10</v>
      </c>
      <c r="B15" s="16" t="s">
        <v>181</v>
      </c>
      <c r="C15" s="48">
        <v>2170.9</v>
      </c>
      <c r="D15" s="48">
        <v>2159.9</v>
      </c>
      <c r="E15" s="84">
        <f t="shared" si="0"/>
        <v>11</v>
      </c>
      <c r="F15" s="33">
        <v>5110.2</v>
      </c>
      <c r="G15" s="33">
        <v>2961.4</v>
      </c>
      <c r="H15" s="196">
        <f t="shared" si="2"/>
        <v>2148.7999999999997</v>
      </c>
      <c r="I15" s="177">
        <f t="shared" si="1"/>
        <v>0.5119136262099777</v>
      </c>
      <c r="J15" s="178">
        <v>0</v>
      </c>
      <c r="K15" s="179">
        <v>0.5</v>
      </c>
      <c r="L15" s="179">
        <v>0</v>
      </c>
    </row>
    <row r="16" spans="1:12" ht="11.25">
      <c r="A16" s="100">
        <v>11</v>
      </c>
      <c r="B16" s="16" t="s">
        <v>182</v>
      </c>
      <c r="C16" s="48">
        <v>8269.4</v>
      </c>
      <c r="D16" s="48">
        <v>7963.8</v>
      </c>
      <c r="E16" s="84">
        <f t="shared" si="0"/>
        <v>305.59999999999945</v>
      </c>
      <c r="F16" s="33">
        <v>13443.4</v>
      </c>
      <c r="G16" s="33">
        <v>7213.3</v>
      </c>
      <c r="H16" s="196">
        <f t="shared" si="2"/>
        <v>6230.099999999999</v>
      </c>
      <c r="I16" s="177">
        <f t="shared" si="1"/>
        <v>4.905218214795902</v>
      </c>
      <c r="J16" s="178">
        <v>0</v>
      </c>
      <c r="K16" s="179">
        <v>0.5</v>
      </c>
      <c r="L16" s="179">
        <v>0</v>
      </c>
    </row>
    <row r="17" spans="1:12" ht="11.25">
      <c r="A17" s="100">
        <v>12</v>
      </c>
      <c r="B17" s="16" t="s">
        <v>183</v>
      </c>
      <c r="C17" s="48">
        <v>88</v>
      </c>
      <c r="D17" s="48"/>
      <c r="E17" s="84">
        <f t="shared" si="0"/>
        <v>88</v>
      </c>
      <c r="F17" s="33">
        <v>2979.3</v>
      </c>
      <c r="G17" s="33">
        <v>574.1</v>
      </c>
      <c r="H17" s="196">
        <f t="shared" si="2"/>
        <v>2405.2000000000003</v>
      </c>
      <c r="I17" s="177">
        <f t="shared" si="1"/>
        <v>3.658739397971062</v>
      </c>
      <c r="J17" s="178">
        <v>0</v>
      </c>
      <c r="K17" s="179">
        <v>0.5</v>
      </c>
      <c r="L17" s="179">
        <v>0</v>
      </c>
    </row>
    <row r="18" spans="1:12" ht="11.25">
      <c r="A18" s="100">
        <v>13</v>
      </c>
      <c r="B18" s="48"/>
      <c r="C18" s="48"/>
      <c r="D18" s="48"/>
      <c r="E18" s="84">
        <f t="shared" si="0"/>
        <v>0</v>
      </c>
      <c r="F18" s="33"/>
      <c r="G18" s="33"/>
      <c r="H18" s="165">
        <f aca="true" t="shared" si="4" ref="H18:H29">F18-G18</f>
        <v>0</v>
      </c>
      <c r="I18" s="177" t="e">
        <f t="shared" si="1"/>
        <v>#DIV/0!</v>
      </c>
      <c r="J18" s="178"/>
      <c r="K18" s="179">
        <v>0.5</v>
      </c>
      <c r="L18" s="179">
        <f t="shared" si="3"/>
        <v>0</v>
      </c>
    </row>
    <row r="19" spans="1:12" ht="11.25">
      <c r="A19" s="100">
        <v>14</v>
      </c>
      <c r="B19" s="48"/>
      <c r="C19" s="48"/>
      <c r="D19" s="48"/>
      <c r="E19" s="84">
        <f t="shared" si="0"/>
        <v>0</v>
      </c>
      <c r="F19" s="33"/>
      <c r="G19" s="33"/>
      <c r="H19" s="165">
        <f t="shared" si="4"/>
        <v>0</v>
      </c>
      <c r="I19" s="177" t="e">
        <f t="shared" si="1"/>
        <v>#DIV/0!</v>
      </c>
      <c r="J19" s="178"/>
      <c r="K19" s="179">
        <v>0.5</v>
      </c>
      <c r="L19" s="179">
        <f t="shared" si="3"/>
        <v>0</v>
      </c>
    </row>
    <row r="20" spans="1:12" ht="11.25">
      <c r="A20" s="100">
        <v>15</v>
      </c>
      <c r="B20" s="48"/>
      <c r="C20" s="48"/>
      <c r="D20" s="48"/>
      <c r="E20" s="84">
        <f t="shared" si="0"/>
        <v>0</v>
      </c>
      <c r="F20" s="33"/>
      <c r="G20" s="33"/>
      <c r="H20" s="165">
        <f t="shared" si="4"/>
        <v>0</v>
      </c>
      <c r="I20" s="177" t="e">
        <f t="shared" si="1"/>
        <v>#DIV/0!</v>
      </c>
      <c r="J20" s="178"/>
      <c r="K20" s="179">
        <v>0.5</v>
      </c>
      <c r="L20" s="179">
        <f t="shared" si="3"/>
        <v>0</v>
      </c>
    </row>
    <row r="21" spans="1:12" ht="11.25">
      <c r="A21" s="100">
        <v>16</v>
      </c>
      <c r="B21" s="48"/>
      <c r="C21" s="48"/>
      <c r="D21" s="48"/>
      <c r="E21" s="84">
        <f t="shared" si="0"/>
        <v>0</v>
      </c>
      <c r="F21" s="33"/>
      <c r="G21" s="33"/>
      <c r="H21" s="165">
        <f t="shared" si="4"/>
        <v>0</v>
      </c>
      <c r="I21" s="177" t="e">
        <f t="shared" si="1"/>
        <v>#DIV/0!</v>
      </c>
      <c r="J21" s="178"/>
      <c r="K21" s="179">
        <v>0.5</v>
      </c>
      <c r="L21" s="179">
        <f t="shared" si="3"/>
        <v>0</v>
      </c>
    </row>
    <row r="22" spans="1:12" ht="11.25">
      <c r="A22" s="100">
        <v>17</v>
      </c>
      <c r="B22" s="48"/>
      <c r="C22" s="48"/>
      <c r="D22" s="48"/>
      <c r="E22" s="84">
        <f t="shared" si="0"/>
        <v>0</v>
      </c>
      <c r="F22" s="33"/>
      <c r="G22" s="33"/>
      <c r="H22" s="165">
        <f t="shared" si="4"/>
        <v>0</v>
      </c>
      <c r="I22" s="177" t="e">
        <f t="shared" si="1"/>
        <v>#DIV/0!</v>
      </c>
      <c r="J22" s="178"/>
      <c r="K22" s="179">
        <v>0.5</v>
      </c>
      <c r="L22" s="179">
        <f t="shared" si="3"/>
        <v>0</v>
      </c>
    </row>
    <row r="23" spans="1:12" ht="11.25">
      <c r="A23" s="100">
        <v>18</v>
      </c>
      <c r="B23" s="48"/>
      <c r="C23" s="48"/>
      <c r="D23" s="48"/>
      <c r="E23" s="84">
        <f t="shared" si="0"/>
        <v>0</v>
      </c>
      <c r="F23" s="33"/>
      <c r="G23" s="33"/>
      <c r="H23" s="165">
        <f t="shared" si="4"/>
        <v>0</v>
      </c>
      <c r="I23" s="177" t="e">
        <f t="shared" si="1"/>
        <v>#DIV/0!</v>
      </c>
      <c r="J23" s="178"/>
      <c r="K23" s="179">
        <v>0.5</v>
      </c>
      <c r="L23" s="179">
        <f t="shared" si="3"/>
        <v>0</v>
      </c>
    </row>
    <row r="24" spans="1:12" ht="11.25">
      <c r="A24" s="100">
        <v>19</v>
      </c>
      <c r="B24" s="48"/>
      <c r="C24" s="48"/>
      <c r="D24" s="48"/>
      <c r="E24" s="84">
        <f t="shared" si="0"/>
        <v>0</v>
      </c>
      <c r="F24" s="33"/>
      <c r="G24" s="33"/>
      <c r="H24" s="165">
        <f t="shared" si="4"/>
        <v>0</v>
      </c>
      <c r="I24" s="177" t="e">
        <f t="shared" si="1"/>
        <v>#DIV/0!</v>
      </c>
      <c r="J24" s="178"/>
      <c r="K24" s="179">
        <v>0.5</v>
      </c>
      <c r="L24" s="179">
        <f t="shared" si="3"/>
        <v>0</v>
      </c>
    </row>
    <row r="25" spans="1:12" ht="11.25">
      <c r="A25" s="100">
        <v>20</v>
      </c>
      <c r="B25" s="48"/>
      <c r="C25" s="48"/>
      <c r="D25" s="48"/>
      <c r="E25" s="84">
        <f t="shared" si="0"/>
        <v>0</v>
      </c>
      <c r="F25" s="33"/>
      <c r="G25" s="33"/>
      <c r="H25" s="165">
        <f t="shared" si="4"/>
        <v>0</v>
      </c>
      <c r="I25" s="177" t="e">
        <f t="shared" si="1"/>
        <v>#DIV/0!</v>
      </c>
      <c r="J25" s="178"/>
      <c r="K25" s="179">
        <v>0.5</v>
      </c>
      <c r="L25" s="179">
        <f t="shared" si="3"/>
        <v>0</v>
      </c>
    </row>
    <row r="26" spans="1:12" ht="11.25">
      <c r="A26" s="100">
        <v>21</v>
      </c>
      <c r="B26" s="48"/>
      <c r="C26" s="48"/>
      <c r="D26" s="48"/>
      <c r="E26" s="84">
        <f t="shared" si="0"/>
        <v>0</v>
      </c>
      <c r="F26" s="33"/>
      <c r="G26" s="33"/>
      <c r="H26" s="165">
        <f t="shared" si="4"/>
        <v>0</v>
      </c>
      <c r="I26" s="177" t="e">
        <f t="shared" si="1"/>
        <v>#DIV/0!</v>
      </c>
      <c r="J26" s="178"/>
      <c r="K26" s="179">
        <v>0.5</v>
      </c>
      <c r="L26" s="179">
        <f t="shared" si="3"/>
        <v>0</v>
      </c>
    </row>
    <row r="27" spans="1:12" ht="11.25">
      <c r="A27" s="100">
        <v>22</v>
      </c>
      <c r="B27" s="48"/>
      <c r="C27" s="48"/>
      <c r="D27" s="48"/>
      <c r="E27" s="84">
        <f t="shared" si="0"/>
        <v>0</v>
      </c>
      <c r="F27" s="33"/>
      <c r="G27" s="33"/>
      <c r="H27" s="165">
        <f t="shared" si="4"/>
        <v>0</v>
      </c>
      <c r="I27" s="177" t="e">
        <f t="shared" si="1"/>
        <v>#DIV/0!</v>
      </c>
      <c r="J27" s="178"/>
      <c r="K27" s="179">
        <v>0.5</v>
      </c>
      <c r="L27" s="179">
        <f t="shared" si="3"/>
        <v>0</v>
      </c>
    </row>
    <row r="28" spans="1:12" ht="11.25">
      <c r="A28" s="100">
        <v>23</v>
      </c>
      <c r="B28" s="48"/>
      <c r="C28" s="48"/>
      <c r="D28" s="48"/>
      <c r="E28" s="84">
        <f t="shared" si="0"/>
        <v>0</v>
      </c>
      <c r="F28" s="33"/>
      <c r="G28" s="33"/>
      <c r="H28" s="165">
        <f t="shared" si="4"/>
        <v>0</v>
      </c>
      <c r="I28" s="177" t="e">
        <f t="shared" si="1"/>
        <v>#DIV/0!</v>
      </c>
      <c r="J28" s="178"/>
      <c r="K28" s="179">
        <v>0.5</v>
      </c>
      <c r="L28" s="179">
        <f t="shared" si="3"/>
        <v>0</v>
      </c>
    </row>
    <row r="29" spans="1:12" ht="11.25">
      <c r="A29" s="100">
        <v>24</v>
      </c>
      <c r="B29" s="48"/>
      <c r="C29" s="48"/>
      <c r="D29" s="48"/>
      <c r="E29" s="84">
        <f t="shared" si="0"/>
        <v>0</v>
      </c>
      <c r="F29" s="33"/>
      <c r="G29" s="33"/>
      <c r="H29" s="165">
        <f t="shared" si="4"/>
        <v>0</v>
      </c>
      <c r="I29" s="177" t="e">
        <f t="shared" si="1"/>
        <v>#DIV/0!</v>
      </c>
      <c r="J29" s="178"/>
      <c r="K29" s="179">
        <v>0.5</v>
      </c>
      <c r="L29" s="179">
        <f t="shared" si="3"/>
        <v>0</v>
      </c>
    </row>
    <row r="30" spans="1:12" ht="11.25">
      <c r="A30" s="205" t="s">
        <v>65</v>
      </c>
      <c r="B30" s="206"/>
      <c r="C30" s="30">
        <f aca="true" t="shared" si="5" ref="C30:H30">SUM(C6:C29)</f>
        <v>16088.1</v>
      </c>
      <c r="D30" s="30">
        <f t="shared" si="5"/>
        <v>15253.599999999999</v>
      </c>
      <c r="E30" s="141">
        <f t="shared" si="5"/>
        <v>834.4999999999995</v>
      </c>
      <c r="F30" s="141">
        <f t="shared" si="5"/>
        <v>52521.8</v>
      </c>
      <c r="G30" s="141">
        <f>SUM(G6:G29)</f>
        <v>23024.999999999996</v>
      </c>
      <c r="H30" s="85">
        <f t="shared" si="5"/>
        <v>29496.799999999996</v>
      </c>
      <c r="I30" s="180" t="s">
        <v>8</v>
      </c>
      <c r="J30" s="58" t="s">
        <v>8</v>
      </c>
      <c r="K30" s="129">
        <v>0.5</v>
      </c>
      <c r="L30" s="129" t="s">
        <v>8</v>
      </c>
    </row>
    <row r="31" spans="1:12" ht="11.25">
      <c r="A31" s="130"/>
      <c r="B31" s="23"/>
      <c r="C31" s="23"/>
      <c r="D31" s="23"/>
      <c r="E31" s="23"/>
      <c r="F31" s="23"/>
      <c r="J31" s="138"/>
      <c r="K31" s="132"/>
      <c r="L31" s="132"/>
    </row>
    <row r="32" spans="1:12" ht="11.25">
      <c r="A32" s="130"/>
      <c r="B32" s="23"/>
      <c r="C32" s="23"/>
      <c r="D32" s="23"/>
      <c r="E32" s="23"/>
      <c r="F32" s="23"/>
      <c r="J32" s="124"/>
      <c r="K32" s="132"/>
      <c r="L32" s="132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8" sqref="E18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1" customWidth="1"/>
    <col min="6" max="6" width="14.00390625" style="112" customWidth="1"/>
    <col min="7" max="7" width="15.875" style="115" customWidth="1"/>
    <col min="8" max="8" width="17.375" style="115" customWidth="1"/>
    <col min="9" max="9" width="20.875" style="115" customWidth="1"/>
    <col min="10" max="10" width="19.875" style="115" customWidth="1"/>
    <col min="11" max="11" width="14.00390625" style="115" customWidth="1"/>
    <col min="12" max="12" width="13.625" style="116" customWidth="1"/>
    <col min="13" max="13" width="13.875" style="18" customWidth="1"/>
    <col min="14" max="14" width="13.25390625" style="18" customWidth="1"/>
    <col min="15" max="16384" width="9.125" style="112" customWidth="1"/>
  </cols>
  <sheetData>
    <row r="1" spans="1:14" ht="28.5" customHeight="1">
      <c r="A1" s="211" t="s">
        <v>108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4" ht="11.25">
      <c r="A2" s="113"/>
      <c r="B2" s="114"/>
      <c r="C2" s="114"/>
      <c r="D2" s="114"/>
    </row>
    <row r="3" spans="1:14" ht="173.25" customHeight="1">
      <c r="A3" s="207" t="s">
        <v>3</v>
      </c>
      <c r="B3" s="208" t="s">
        <v>102</v>
      </c>
      <c r="C3" s="98" t="s">
        <v>109</v>
      </c>
      <c r="D3" s="98" t="s">
        <v>129</v>
      </c>
      <c r="E3" s="28" t="s">
        <v>110</v>
      </c>
      <c r="F3" s="98" t="s">
        <v>111</v>
      </c>
      <c r="G3" s="98" t="s">
        <v>112</v>
      </c>
      <c r="H3" s="36" t="s">
        <v>191</v>
      </c>
      <c r="I3" s="160" t="s">
        <v>130</v>
      </c>
      <c r="J3" s="98" t="s">
        <v>131</v>
      </c>
      <c r="K3" s="5" t="s">
        <v>83</v>
      </c>
      <c r="L3" s="208" t="s">
        <v>4</v>
      </c>
      <c r="M3" s="208" t="s">
        <v>5</v>
      </c>
      <c r="N3" s="29" t="s">
        <v>6</v>
      </c>
    </row>
    <row r="4" spans="1:14" ht="53.25" customHeight="1">
      <c r="A4" s="214"/>
      <c r="B4" s="210"/>
      <c r="C4" s="8" t="s">
        <v>26</v>
      </c>
      <c r="D4" s="96" t="s">
        <v>113</v>
      </c>
      <c r="E4" s="8" t="s">
        <v>153</v>
      </c>
      <c r="F4" s="8" t="s">
        <v>26</v>
      </c>
      <c r="G4" s="8" t="s">
        <v>26</v>
      </c>
      <c r="H4" s="36" t="s">
        <v>7</v>
      </c>
      <c r="I4" s="8" t="s">
        <v>153</v>
      </c>
      <c r="J4" s="161" t="s">
        <v>84</v>
      </c>
      <c r="K4" s="135" t="s">
        <v>85</v>
      </c>
      <c r="L4" s="210"/>
      <c r="M4" s="210"/>
      <c r="N4" s="145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2">
        <v>5</v>
      </c>
      <c r="F5" s="8">
        <v>6</v>
      </c>
      <c r="G5" s="82">
        <v>7</v>
      </c>
      <c r="H5" s="36" t="s">
        <v>56</v>
      </c>
      <c r="I5" s="28" t="s">
        <v>89</v>
      </c>
      <c r="J5" s="82">
        <v>10</v>
      </c>
      <c r="K5" s="82">
        <v>11</v>
      </c>
      <c r="L5" s="8">
        <v>12</v>
      </c>
      <c r="M5" s="8">
        <v>13</v>
      </c>
      <c r="N5" s="118">
        <v>14</v>
      </c>
    </row>
    <row r="6" spans="1:14" ht="11.25">
      <c r="A6" s="162">
        <v>1</v>
      </c>
      <c r="B6" s="16" t="s">
        <v>173</v>
      </c>
      <c r="C6" s="154">
        <v>976.2</v>
      </c>
      <c r="D6" s="18">
        <f>C6-E6</f>
        <v>90.90000000000009</v>
      </c>
      <c r="E6" s="154">
        <v>885.3</v>
      </c>
      <c r="F6" s="163">
        <v>0</v>
      </c>
      <c r="G6" s="164">
        <v>0</v>
      </c>
      <c r="H6" s="33">
        <v>9865.2</v>
      </c>
      <c r="I6" s="33">
        <v>4080.8</v>
      </c>
      <c r="J6" s="196">
        <f>H6-I6</f>
        <v>5784.400000000001</v>
      </c>
      <c r="K6" s="166">
        <f aca="true" t="shared" si="0" ref="K6:K29">(E6+F6+G6)/J6*100</f>
        <v>15.304958163335867</v>
      </c>
      <c r="L6" s="167">
        <v>1.094</v>
      </c>
      <c r="M6" s="125">
        <v>1.5</v>
      </c>
      <c r="N6" s="125">
        <f aca="true" t="shared" si="1" ref="N6:N29">L6*M6</f>
        <v>1.641</v>
      </c>
    </row>
    <row r="7" spans="1:14" ht="11.25">
      <c r="A7" s="100">
        <v>2</v>
      </c>
      <c r="B7" s="16" t="s">
        <v>172</v>
      </c>
      <c r="C7" s="84">
        <v>755.3</v>
      </c>
      <c r="D7" s="18">
        <f aca="true" t="shared" si="2" ref="D7:D17">C7-E7</f>
        <v>41</v>
      </c>
      <c r="E7" s="84">
        <v>714.3</v>
      </c>
      <c r="F7" s="163">
        <v>0</v>
      </c>
      <c r="G7" s="164">
        <v>0</v>
      </c>
      <c r="H7" s="33">
        <v>2691.1</v>
      </c>
      <c r="I7" s="33">
        <v>1229.7</v>
      </c>
      <c r="J7" s="196">
        <f aca="true" t="shared" si="3" ref="J7:J17">H7-I7</f>
        <v>1461.3999999999999</v>
      </c>
      <c r="K7" s="166">
        <f t="shared" si="0"/>
        <v>48.877788422061045</v>
      </c>
      <c r="L7" s="167">
        <v>0.422</v>
      </c>
      <c r="M7" s="125">
        <v>1.5</v>
      </c>
      <c r="N7" s="125">
        <f t="shared" si="1"/>
        <v>0.633</v>
      </c>
    </row>
    <row r="8" spans="1:14" ht="11.25">
      <c r="A8" s="100">
        <v>3</v>
      </c>
      <c r="B8" s="16" t="s">
        <v>174</v>
      </c>
      <c r="C8" s="140">
        <v>1562.9</v>
      </c>
      <c r="D8" s="18">
        <f t="shared" si="2"/>
        <v>104.90000000000009</v>
      </c>
      <c r="E8" s="140">
        <v>1458</v>
      </c>
      <c r="F8" s="163">
        <v>0</v>
      </c>
      <c r="G8" s="164">
        <v>0</v>
      </c>
      <c r="H8" s="33">
        <v>3409.1</v>
      </c>
      <c r="I8" s="33">
        <v>654.2</v>
      </c>
      <c r="J8" s="196">
        <f t="shared" si="3"/>
        <v>2754.8999999999996</v>
      </c>
      <c r="K8" s="166">
        <f t="shared" si="0"/>
        <v>52.92388108461288</v>
      </c>
      <c r="L8" s="167">
        <v>0.342</v>
      </c>
      <c r="M8" s="125">
        <v>1.5</v>
      </c>
      <c r="N8" s="125">
        <f t="shared" si="1"/>
        <v>0.513</v>
      </c>
    </row>
    <row r="9" spans="1:14" ht="11.25">
      <c r="A9" s="100">
        <v>4</v>
      </c>
      <c r="B9" s="16" t="s">
        <v>175</v>
      </c>
      <c r="C9" s="84">
        <v>694.3</v>
      </c>
      <c r="D9" s="18">
        <f t="shared" si="2"/>
        <v>40</v>
      </c>
      <c r="E9" s="84">
        <v>654.3</v>
      </c>
      <c r="F9" s="163">
        <v>0</v>
      </c>
      <c r="G9" s="164">
        <v>0</v>
      </c>
      <c r="H9" s="33">
        <v>2208.6</v>
      </c>
      <c r="I9" s="33">
        <v>992.3</v>
      </c>
      <c r="J9" s="196">
        <f t="shared" si="3"/>
        <v>1216.3</v>
      </c>
      <c r="K9" s="166">
        <f t="shared" si="0"/>
        <v>53.794294170846</v>
      </c>
      <c r="L9" s="167">
        <v>0.324</v>
      </c>
      <c r="M9" s="125">
        <v>1.5</v>
      </c>
      <c r="N9" s="125">
        <f t="shared" si="1"/>
        <v>0.486</v>
      </c>
    </row>
    <row r="10" spans="1:14" ht="11.25">
      <c r="A10" s="100">
        <v>5</v>
      </c>
      <c r="B10" s="16" t="s">
        <v>176</v>
      </c>
      <c r="C10" s="84">
        <v>701.1</v>
      </c>
      <c r="D10" s="18">
        <f t="shared" si="2"/>
        <v>40.700000000000045</v>
      </c>
      <c r="E10" s="84">
        <v>660.4</v>
      </c>
      <c r="F10" s="163">
        <v>0</v>
      </c>
      <c r="G10" s="164">
        <v>0</v>
      </c>
      <c r="H10" s="33">
        <v>1473.5</v>
      </c>
      <c r="I10" s="33">
        <v>307.4</v>
      </c>
      <c r="J10" s="196">
        <f t="shared" si="3"/>
        <v>1166.1</v>
      </c>
      <c r="K10" s="166">
        <f t="shared" si="0"/>
        <v>56.63322185061316</v>
      </c>
      <c r="L10" s="167">
        <v>0.267</v>
      </c>
      <c r="M10" s="125">
        <v>1.5</v>
      </c>
      <c r="N10" s="125">
        <f t="shared" si="1"/>
        <v>0.4005</v>
      </c>
    </row>
    <row r="11" spans="1:14" ht="11.25">
      <c r="A11" s="100">
        <v>6</v>
      </c>
      <c r="B11" s="16" t="s">
        <v>177</v>
      </c>
      <c r="C11" s="84">
        <v>696.7</v>
      </c>
      <c r="D11" s="18">
        <f t="shared" si="2"/>
        <v>40.60000000000002</v>
      </c>
      <c r="E11" s="84">
        <v>656.1</v>
      </c>
      <c r="F11" s="163">
        <v>0</v>
      </c>
      <c r="G11" s="164">
        <v>0</v>
      </c>
      <c r="H11" s="33">
        <v>1502.9</v>
      </c>
      <c r="I11" s="33">
        <v>420.5</v>
      </c>
      <c r="J11" s="196">
        <f t="shared" si="3"/>
        <v>1082.4</v>
      </c>
      <c r="K11" s="166">
        <f t="shared" si="0"/>
        <v>60.615299334811525</v>
      </c>
      <c r="L11" s="167">
        <v>0.188</v>
      </c>
      <c r="M11" s="125">
        <v>1.5</v>
      </c>
      <c r="N11" s="125">
        <f t="shared" si="1"/>
        <v>0.28200000000000003</v>
      </c>
    </row>
    <row r="12" spans="1:14" ht="11.25">
      <c r="A12" s="100">
        <v>7</v>
      </c>
      <c r="B12" s="16" t="s">
        <v>178</v>
      </c>
      <c r="C12" s="84">
        <v>816</v>
      </c>
      <c r="D12" s="18">
        <f t="shared" si="2"/>
        <v>42</v>
      </c>
      <c r="E12" s="84">
        <v>774</v>
      </c>
      <c r="F12" s="163">
        <v>0</v>
      </c>
      <c r="G12" s="164">
        <v>0</v>
      </c>
      <c r="H12" s="33">
        <v>1861.3</v>
      </c>
      <c r="I12" s="33">
        <v>342.2</v>
      </c>
      <c r="J12" s="196">
        <f t="shared" si="3"/>
        <v>1519.1</v>
      </c>
      <c r="K12" s="166">
        <f t="shared" si="0"/>
        <v>50.9512211177671</v>
      </c>
      <c r="L12" s="167">
        <v>0.381</v>
      </c>
      <c r="M12" s="125">
        <v>1.5</v>
      </c>
      <c r="N12" s="125">
        <f t="shared" si="1"/>
        <v>0.5715</v>
      </c>
    </row>
    <row r="13" spans="1:14" ht="11.25">
      <c r="A13" s="100">
        <v>8</v>
      </c>
      <c r="B13" s="16" t="s">
        <v>180</v>
      </c>
      <c r="C13" s="84">
        <v>1493.9</v>
      </c>
      <c r="D13" s="18">
        <f t="shared" si="2"/>
        <v>103.70000000000005</v>
      </c>
      <c r="E13" s="84">
        <v>1390.2</v>
      </c>
      <c r="F13" s="163">
        <v>0</v>
      </c>
      <c r="G13" s="164">
        <v>0</v>
      </c>
      <c r="H13" s="33">
        <v>4946.2</v>
      </c>
      <c r="I13" s="33">
        <v>2248.7</v>
      </c>
      <c r="J13" s="196">
        <f t="shared" si="3"/>
        <v>2697.5</v>
      </c>
      <c r="K13" s="166">
        <f t="shared" si="0"/>
        <v>51.53660797034291</v>
      </c>
      <c r="L13" s="167">
        <v>0.369</v>
      </c>
      <c r="M13" s="125">
        <v>1.5</v>
      </c>
      <c r="N13" s="125">
        <f t="shared" si="1"/>
        <v>0.5535</v>
      </c>
    </row>
    <row r="14" spans="1:14" ht="11.25">
      <c r="A14" s="100">
        <v>9</v>
      </c>
      <c r="B14" s="16" t="s">
        <v>179</v>
      </c>
      <c r="C14" s="84">
        <v>655.3</v>
      </c>
      <c r="D14" s="18">
        <f t="shared" si="2"/>
        <v>39.69999999999993</v>
      </c>
      <c r="E14" s="84">
        <v>615.6</v>
      </c>
      <c r="F14" s="163">
        <v>0</v>
      </c>
      <c r="G14" s="164">
        <v>0</v>
      </c>
      <c r="H14" s="33">
        <v>3031</v>
      </c>
      <c r="I14" s="33">
        <v>2000.4</v>
      </c>
      <c r="J14" s="196">
        <f t="shared" si="3"/>
        <v>1030.6</v>
      </c>
      <c r="K14" s="166">
        <f t="shared" si="0"/>
        <v>59.732194837958474</v>
      </c>
      <c r="L14" s="167">
        <v>0.205</v>
      </c>
      <c r="M14" s="125">
        <v>1.5</v>
      </c>
      <c r="N14" s="125">
        <f t="shared" si="1"/>
        <v>0.3075</v>
      </c>
    </row>
    <row r="15" spans="1:14" ht="11.25">
      <c r="A15" s="100">
        <v>10</v>
      </c>
      <c r="B15" s="16" t="s">
        <v>181</v>
      </c>
      <c r="C15" s="84">
        <v>1221.7</v>
      </c>
      <c r="D15" s="18">
        <f t="shared" si="2"/>
        <v>100.70000000000005</v>
      </c>
      <c r="E15" s="84">
        <v>1121</v>
      </c>
      <c r="F15" s="163">
        <v>0</v>
      </c>
      <c r="G15" s="164">
        <v>0</v>
      </c>
      <c r="H15" s="33">
        <v>5110.2</v>
      </c>
      <c r="I15" s="33">
        <v>2961.4</v>
      </c>
      <c r="J15" s="196">
        <f t="shared" si="3"/>
        <v>2148.7999999999997</v>
      </c>
      <c r="K15" s="166">
        <f t="shared" si="0"/>
        <v>52.168652271035</v>
      </c>
      <c r="L15" s="167">
        <v>0.357</v>
      </c>
      <c r="M15" s="125">
        <v>1.5</v>
      </c>
      <c r="N15" s="125">
        <f t="shared" si="1"/>
        <v>0.5355</v>
      </c>
    </row>
    <row r="16" spans="1:14" ht="11.25">
      <c r="A16" s="100">
        <v>11</v>
      </c>
      <c r="B16" s="16" t="s">
        <v>182</v>
      </c>
      <c r="C16" s="84">
        <v>1409.2</v>
      </c>
      <c r="D16" s="18">
        <f t="shared" si="2"/>
        <v>102.40000000000009</v>
      </c>
      <c r="E16" s="84">
        <v>1306.8</v>
      </c>
      <c r="F16" s="163">
        <v>0</v>
      </c>
      <c r="G16" s="164">
        <v>0</v>
      </c>
      <c r="H16" s="33">
        <v>13443.4</v>
      </c>
      <c r="I16" s="33">
        <v>7213.3</v>
      </c>
      <c r="J16" s="196">
        <f t="shared" si="3"/>
        <v>6230.099999999999</v>
      </c>
      <c r="K16" s="166">
        <f t="shared" si="0"/>
        <v>20.975586266673087</v>
      </c>
      <c r="L16" s="167">
        <v>0.98</v>
      </c>
      <c r="M16" s="125">
        <v>1.5</v>
      </c>
      <c r="N16" s="125">
        <f t="shared" si="1"/>
        <v>1.47</v>
      </c>
    </row>
    <row r="17" spans="1:14" ht="11.25">
      <c r="A17" s="100">
        <v>12</v>
      </c>
      <c r="B17" s="16" t="s">
        <v>183</v>
      </c>
      <c r="C17" s="140">
        <v>1314.1</v>
      </c>
      <c r="D17" s="18">
        <f t="shared" si="2"/>
        <v>101.19999999999982</v>
      </c>
      <c r="E17" s="140">
        <v>1212.9</v>
      </c>
      <c r="F17" s="163">
        <v>0</v>
      </c>
      <c r="G17" s="164">
        <v>0</v>
      </c>
      <c r="H17" s="33">
        <v>2979.3</v>
      </c>
      <c r="I17" s="33">
        <v>574.1</v>
      </c>
      <c r="J17" s="203">
        <f t="shared" si="3"/>
        <v>2405.2000000000003</v>
      </c>
      <c r="K17" s="166">
        <f t="shared" si="0"/>
        <v>50.42823881589889</v>
      </c>
      <c r="L17" s="167">
        <v>0.391</v>
      </c>
      <c r="M17" s="125">
        <v>1.5</v>
      </c>
      <c r="N17" s="125">
        <f t="shared" si="1"/>
        <v>0.5865</v>
      </c>
    </row>
    <row r="18" spans="1:14" ht="11.25">
      <c r="A18" s="100">
        <v>13</v>
      </c>
      <c r="B18" s="48"/>
      <c r="C18" s="84"/>
      <c r="D18" s="18">
        <f aca="true" t="shared" si="4" ref="D18:D29">C18-E18</f>
        <v>0</v>
      </c>
      <c r="E18" s="61"/>
      <c r="F18" s="163"/>
      <c r="G18" s="164"/>
      <c r="H18" s="33"/>
      <c r="I18" s="33"/>
      <c r="J18" s="165">
        <f>H18-I18</f>
        <v>0</v>
      </c>
      <c r="K18" s="166" t="e">
        <f t="shared" si="0"/>
        <v>#DIV/0!</v>
      </c>
      <c r="L18" s="167"/>
      <c r="M18" s="125">
        <v>1.5</v>
      </c>
      <c r="N18" s="125">
        <f t="shared" si="1"/>
        <v>0</v>
      </c>
    </row>
    <row r="19" spans="1:14" ht="11.25">
      <c r="A19" s="100">
        <v>14</v>
      </c>
      <c r="B19" s="48"/>
      <c r="C19" s="84"/>
      <c r="D19" s="18">
        <f t="shared" si="4"/>
        <v>0</v>
      </c>
      <c r="E19" s="54"/>
      <c r="F19" s="170"/>
      <c r="G19" s="61"/>
      <c r="H19" s="33"/>
      <c r="I19" s="33"/>
      <c r="J19" s="165">
        <f aca="true" t="shared" si="5" ref="J19:J29">H19-I19</f>
        <v>0</v>
      </c>
      <c r="K19" s="166" t="e">
        <f t="shared" si="0"/>
        <v>#DIV/0!</v>
      </c>
      <c r="L19" s="167"/>
      <c r="M19" s="125">
        <v>1.5</v>
      </c>
      <c r="N19" s="125">
        <f t="shared" si="1"/>
        <v>0</v>
      </c>
    </row>
    <row r="20" spans="1:14" ht="11.25">
      <c r="A20" s="100">
        <v>15</v>
      </c>
      <c r="B20" s="48"/>
      <c r="C20" s="140"/>
      <c r="D20" s="18">
        <f t="shared" si="4"/>
        <v>0</v>
      </c>
      <c r="E20" s="169"/>
      <c r="F20" s="171"/>
      <c r="G20" s="172"/>
      <c r="H20" s="33"/>
      <c r="I20" s="33"/>
      <c r="J20" s="165">
        <f t="shared" si="5"/>
        <v>0</v>
      </c>
      <c r="K20" s="166" t="e">
        <f t="shared" si="0"/>
        <v>#DIV/0!</v>
      </c>
      <c r="L20" s="167"/>
      <c r="M20" s="125">
        <v>1.5</v>
      </c>
      <c r="N20" s="125">
        <f t="shared" si="1"/>
        <v>0</v>
      </c>
    </row>
    <row r="21" spans="1:14" ht="11.25">
      <c r="A21" s="100">
        <v>16</v>
      </c>
      <c r="B21" s="48"/>
      <c r="C21" s="84"/>
      <c r="D21" s="18">
        <f t="shared" si="4"/>
        <v>0</v>
      </c>
      <c r="E21" s="61"/>
      <c r="F21" s="170"/>
      <c r="G21" s="172"/>
      <c r="H21" s="33"/>
      <c r="I21" s="33"/>
      <c r="J21" s="165">
        <f t="shared" si="5"/>
        <v>0</v>
      </c>
      <c r="K21" s="166" t="e">
        <f t="shared" si="0"/>
        <v>#DIV/0!</v>
      </c>
      <c r="L21" s="167"/>
      <c r="M21" s="125">
        <v>1.5</v>
      </c>
      <c r="N21" s="125">
        <f t="shared" si="1"/>
        <v>0</v>
      </c>
    </row>
    <row r="22" spans="1:14" ht="11.25">
      <c r="A22" s="100">
        <v>17</v>
      </c>
      <c r="B22" s="48"/>
      <c r="C22" s="84"/>
      <c r="D22" s="18">
        <f t="shared" si="4"/>
        <v>0</v>
      </c>
      <c r="E22" s="61"/>
      <c r="F22" s="170"/>
      <c r="G22" s="121"/>
      <c r="H22" s="33"/>
      <c r="I22" s="33"/>
      <c r="J22" s="165">
        <f t="shared" si="5"/>
        <v>0</v>
      </c>
      <c r="K22" s="166" t="e">
        <f t="shared" si="0"/>
        <v>#DIV/0!</v>
      </c>
      <c r="L22" s="167"/>
      <c r="M22" s="125">
        <v>1.5</v>
      </c>
      <c r="N22" s="125">
        <f t="shared" si="1"/>
        <v>0</v>
      </c>
    </row>
    <row r="23" spans="1:14" ht="11.25">
      <c r="A23" s="100">
        <v>18</v>
      </c>
      <c r="B23" s="48"/>
      <c r="C23" s="84"/>
      <c r="D23" s="18">
        <f t="shared" si="4"/>
        <v>0</v>
      </c>
      <c r="E23" s="54"/>
      <c r="F23" s="163"/>
      <c r="G23" s="164"/>
      <c r="H23" s="33"/>
      <c r="I23" s="33"/>
      <c r="J23" s="165">
        <f t="shared" si="5"/>
        <v>0</v>
      </c>
      <c r="K23" s="166" t="e">
        <f t="shared" si="0"/>
        <v>#DIV/0!</v>
      </c>
      <c r="L23" s="167"/>
      <c r="M23" s="125">
        <v>1.5</v>
      </c>
      <c r="N23" s="125">
        <f t="shared" si="1"/>
        <v>0</v>
      </c>
    </row>
    <row r="24" spans="1:14" ht="11.25">
      <c r="A24" s="100">
        <v>19</v>
      </c>
      <c r="B24" s="48"/>
      <c r="C24" s="84"/>
      <c r="D24" s="18">
        <f t="shared" si="4"/>
        <v>0</v>
      </c>
      <c r="E24" s="61"/>
      <c r="F24" s="170"/>
      <c r="G24" s="164"/>
      <c r="H24" s="33"/>
      <c r="I24" s="33"/>
      <c r="J24" s="165">
        <f t="shared" si="5"/>
        <v>0</v>
      </c>
      <c r="K24" s="166" t="e">
        <f t="shared" si="0"/>
        <v>#DIV/0!</v>
      </c>
      <c r="L24" s="167"/>
      <c r="M24" s="125">
        <v>1.5</v>
      </c>
      <c r="N24" s="125">
        <f t="shared" si="1"/>
        <v>0</v>
      </c>
    </row>
    <row r="25" spans="1:14" ht="11.25">
      <c r="A25" s="100">
        <v>20</v>
      </c>
      <c r="B25" s="48"/>
      <c r="C25" s="84"/>
      <c r="D25" s="18">
        <f t="shared" si="4"/>
        <v>0</v>
      </c>
      <c r="E25" s="54"/>
      <c r="F25" s="170"/>
      <c r="G25" s="164"/>
      <c r="H25" s="33"/>
      <c r="I25" s="33"/>
      <c r="J25" s="165">
        <f t="shared" si="5"/>
        <v>0</v>
      </c>
      <c r="K25" s="166" t="e">
        <f t="shared" si="0"/>
        <v>#DIV/0!</v>
      </c>
      <c r="L25" s="167"/>
      <c r="M25" s="125">
        <v>1.5</v>
      </c>
      <c r="N25" s="125">
        <f t="shared" si="1"/>
        <v>0</v>
      </c>
    </row>
    <row r="26" spans="1:14" ht="11.25">
      <c r="A26" s="100">
        <v>21</v>
      </c>
      <c r="B26" s="48"/>
      <c r="C26" s="84"/>
      <c r="D26" s="18">
        <f t="shared" si="4"/>
        <v>0</v>
      </c>
      <c r="E26" s="61"/>
      <c r="F26" s="170"/>
      <c r="G26" s="164"/>
      <c r="H26" s="33"/>
      <c r="I26" s="33"/>
      <c r="J26" s="165">
        <f t="shared" si="5"/>
        <v>0</v>
      </c>
      <c r="K26" s="166" t="e">
        <f t="shared" si="0"/>
        <v>#DIV/0!</v>
      </c>
      <c r="L26" s="167"/>
      <c r="M26" s="125">
        <v>1.5</v>
      </c>
      <c r="N26" s="125">
        <f t="shared" si="1"/>
        <v>0</v>
      </c>
    </row>
    <row r="27" spans="1:14" ht="11.25">
      <c r="A27" s="100">
        <v>22</v>
      </c>
      <c r="B27" s="48"/>
      <c r="C27" s="84"/>
      <c r="D27" s="18">
        <f t="shared" si="4"/>
        <v>0</v>
      </c>
      <c r="E27" s="61"/>
      <c r="F27" s="163"/>
      <c r="G27" s="164"/>
      <c r="H27" s="33"/>
      <c r="I27" s="33"/>
      <c r="J27" s="165">
        <f t="shared" si="5"/>
        <v>0</v>
      </c>
      <c r="K27" s="166" t="e">
        <f t="shared" si="0"/>
        <v>#DIV/0!</v>
      </c>
      <c r="L27" s="167"/>
      <c r="M27" s="125">
        <v>1.5</v>
      </c>
      <c r="N27" s="125">
        <f t="shared" si="1"/>
        <v>0</v>
      </c>
    </row>
    <row r="28" spans="1:14" ht="11.25">
      <c r="A28" s="100">
        <v>23</v>
      </c>
      <c r="B28" s="48"/>
      <c r="C28" s="140"/>
      <c r="D28" s="18">
        <f t="shared" si="4"/>
        <v>0</v>
      </c>
      <c r="E28" s="169"/>
      <c r="F28" s="163"/>
      <c r="G28" s="172"/>
      <c r="H28" s="33"/>
      <c r="I28" s="33"/>
      <c r="J28" s="165">
        <f t="shared" si="5"/>
        <v>0</v>
      </c>
      <c r="K28" s="166" t="e">
        <f t="shared" si="0"/>
        <v>#DIV/0!</v>
      </c>
      <c r="L28" s="167"/>
      <c r="M28" s="125">
        <v>1.5</v>
      </c>
      <c r="N28" s="125">
        <f t="shared" si="1"/>
        <v>0</v>
      </c>
    </row>
    <row r="29" spans="1:14" ht="11.25">
      <c r="A29" s="100">
        <v>24</v>
      </c>
      <c r="B29" s="48"/>
      <c r="C29" s="140"/>
      <c r="D29" s="18">
        <f t="shared" si="4"/>
        <v>0</v>
      </c>
      <c r="E29" s="168"/>
      <c r="F29" s="163"/>
      <c r="G29" s="172"/>
      <c r="H29" s="33"/>
      <c r="I29" s="33"/>
      <c r="J29" s="165">
        <f t="shared" si="5"/>
        <v>0</v>
      </c>
      <c r="K29" s="166" t="e">
        <f t="shared" si="0"/>
        <v>#DIV/0!</v>
      </c>
      <c r="L29" s="167"/>
      <c r="M29" s="125">
        <v>1.5</v>
      </c>
      <c r="N29" s="125">
        <f t="shared" si="1"/>
        <v>0</v>
      </c>
    </row>
    <row r="30" spans="1:14" ht="11.25" customHeight="1">
      <c r="A30" s="205" t="s">
        <v>78</v>
      </c>
      <c r="B30" s="206"/>
      <c r="C30" s="30">
        <f>SUM(C6:C29)</f>
        <v>12296.7</v>
      </c>
      <c r="D30" s="30">
        <f aca="true" t="shared" si="6" ref="D30:J30">SUM(D6:D29)</f>
        <v>847.8000000000002</v>
      </c>
      <c r="E30" s="173">
        <f>E6+E7+E8+E9+E10+E11+E12+E13+E14+E15+E16+E17</f>
        <v>11448.9</v>
      </c>
      <c r="F30" s="173">
        <f t="shared" si="6"/>
        <v>0</v>
      </c>
      <c r="G30" s="174">
        <f t="shared" si="6"/>
        <v>0</v>
      </c>
      <c r="H30" s="174">
        <f t="shared" si="6"/>
        <v>52521.8</v>
      </c>
      <c r="I30" s="174">
        <f t="shared" si="6"/>
        <v>23024.999999999996</v>
      </c>
      <c r="J30" s="174">
        <f t="shared" si="6"/>
        <v>29496.799999999996</v>
      </c>
      <c r="K30" s="142" t="s">
        <v>8</v>
      </c>
      <c r="L30" s="127" t="s">
        <v>8</v>
      </c>
      <c r="M30" s="128">
        <v>1.5</v>
      </c>
      <c r="N30" s="129" t="s">
        <v>8</v>
      </c>
    </row>
    <row r="31" spans="1:14" ht="11.25">
      <c r="A31" s="130"/>
      <c r="B31" s="23"/>
      <c r="C31" s="23"/>
      <c r="D31" s="23"/>
      <c r="L31" s="124"/>
      <c r="M31" s="132"/>
      <c r="N31" s="132"/>
    </row>
    <row r="32" spans="1:14" ht="11.25">
      <c r="A32" s="130"/>
      <c r="B32" s="23"/>
      <c r="C32" s="23"/>
      <c r="D32" s="23"/>
      <c r="L32" s="124"/>
      <c r="M32" s="132"/>
      <c r="N32" s="132"/>
    </row>
    <row r="33" spans="1:14" ht="11.25">
      <c r="A33" s="130"/>
      <c r="B33" s="23"/>
      <c r="C33" s="23"/>
      <c r="D33" s="23"/>
      <c r="L33" s="124"/>
      <c r="M33" s="132"/>
      <c r="N33" s="132"/>
    </row>
    <row r="34" spans="1:14" ht="11.25">
      <c r="A34" s="130"/>
      <c r="B34" s="23"/>
      <c r="C34" s="23"/>
      <c r="D34" s="23"/>
      <c r="L34" s="124"/>
      <c r="M34" s="132"/>
      <c r="N34" s="132"/>
    </row>
    <row r="35" spans="1:14" ht="11.25">
      <c r="A35" s="130"/>
      <c r="B35" s="23"/>
      <c r="C35" s="23"/>
      <c r="D35" s="23"/>
      <c r="L35" s="124"/>
      <c r="M35" s="132"/>
      <c r="N35" s="132"/>
    </row>
    <row r="36" spans="1:14" ht="11.25">
      <c r="A36" s="130"/>
      <c r="B36" s="23"/>
      <c r="C36" s="23"/>
      <c r="D36" s="23"/>
      <c r="L36" s="124"/>
      <c r="M36" s="132"/>
      <c r="N36" s="132"/>
    </row>
    <row r="37" spans="1:14" ht="11.25">
      <c r="A37" s="124"/>
      <c r="B37" s="132"/>
      <c r="C37" s="132"/>
      <c r="D37" s="132"/>
      <c r="L37" s="124"/>
      <c r="M37" s="132"/>
      <c r="N37" s="132"/>
    </row>
    <row r="38" spans="1:14" ht="11.25">
      <c r="A38" s="124"/>
      <c r="B38" s="132"/>
      <c r="C38" s="132"/>
      <c r="D38" s="132"/>
      <c r="L38" s="124"/>
      <c r="M38" s="132"/>
      <c r="N38" s="132"/>
    </row>
    <row r="39" spans="1:14" ht="11.25">
      <c r="A39" s="124"/>
      <c r="B39" s="132"/>
      <c r="C39" s="132"/>
      <c r="D39" s="132"/>
      <c r="L39" s="124"/>
      <c r="M39" s="132"/>
      <c r="N39" s="132"/>
    </row>
    <row r="40" spans="1:14" ht="11.25">
      <c r="A40" s="124"/>
      <c r="B40" s="132"/>
      <c r="C40" s="132"/>
      <c r="D40" s="132"/>
      <c r="L40" s="124"/>
      <c r="M40" s="132"/>
      <c r="N40" s="132"/>
    </row>
    <row r="41" spans="1:14" ht="11.25">
      <c r="A41" s="124"/>
      <c r="B41" s="132"/>
      <c r="C41" s="132"/>
      <c r="D41" s="132"/>
      <c r="L41" s="124"/>
      <c r="M41" s="132"/>
      <c r="N41" s="132"/>
    </row>
    <row r="42" spans="12:14" ht="11.25">
      <c r="L42" s="124"/>
      <c r="M42" s="132"/>
      <c r="N42" s="132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4" sqref="F14"/>
    </sheetView>
  </sheetViews>
  <sheetFormatPr defaultColWidth="9.00390625" defaultRowHeight="12.75"/>
  <cols>
    <col min="1" max="1" width="3.375" style="116" customWidth="1"/>
    <col min="2" max="2" width="22.125" style="18" customWidth="1"/>
    <col min="3" max="3" width="22.625" style="81" customWidth="1"/>
    <col min="4" max="4" width="20.375" style="81" customWidth="1"/>
    <col min="5" max="5" width="23.625" style="81" customWidth="1"/>
    <col min="6" max="6" width="26.875" style="112" customWidth="1"/>
    <col min="7" max="7" width="13.375" style="115" customWidth="1"/>
    <col min="8" max="8" width="13.875" style="116" customWidth="1"/>
    <col min="9" max="9" width="14.00390625" style="18" customWidth="1"/>
    <col min="10" max="10" width="13.00390625" style="18" customWidth="1"/>
    <col min="11" max="16384" width="9.125" style="112" customWidth="1"/>
  </cols>
  <sheetData>
    <row r="1" spans="1:10" ht="15.75" customHeight="1">
      <c r="A1" s="211" t="s">
        <v>82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2" ht="11.25">
      <c r="A2" s="113"/>
      <c r="B2" s="114"/>
    </row>
    <row r="3" spans="1:10" ht="143.25" customHeight="1">
      <c r="A3" s="207" t="s">
        <v>3</v>
      </c>
      <c r="B3" s="205" t="s">
        <v>102</v>
      </c>
      <c r="C3" s="98" t="s">
        <v>114</v>
      </c>
      <c r="D3" s="36" t="s">
        <v>192</v>
      </c>
      <c r="E3" s="36" t="s">
        <v>193</v>
      </c>
      <c r="F3" s="28" t="s">
        <v>132</v>
      </c>
      <c r="G3" s="28" t="s">
        <v>24</v>
      </c>
      <c r="H3" s="208" t="s">
        <v>80</v>
      </c>
      <c r="I3" s="208" t="s">
        <v>19</v>
      </c>
      <c r="J3" s="29" t="s">
        <v>6</v>
      </c>
    </row>
    <row r="4" spans="1:10" ht="49.5" customHeight="1">
      <c r="A4" s="207"/>
      <c r="B4" s="205"/>
      <c r="C4" s="8" t="s">
        <v>75</v>
      </c>
      <c r="D4" s="8" t="s">
        <v>26</v>
      </c>
      <c r="E4" s="8" t="s">
        <v>34</v>
      </c>
      <c r="F4" s="153" t="s">
        <v>40</v>
      </c>
      <c r="G4" s="144" t="s">
        <v>38</v>
      </c>
      <c r="H4" s="210"/>
      <c r="I4" s="210"/>
      <c r="J4" s="118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19">
        <v>6</v>
      </c>
      <c r="G5" s="82">
        <v>7</v>
      </c>
      <c r="H5" s="8">
        <v>8</v>
      </c>
      <c r="I5" s="8">
        <v>9</v>
      </c>
      <c r="J5" s="118">
        <v>10</v>
      </c>
    </row>
    <row r="6" spans="1:10" ht="11.25">
      <c r="A6" s="100">
        <v>1</v>
      </c>
      <c r="B6" s="195" t="s">
        <v>173</v>
      </c>
      <c r="C6" s="197">
        <v>0</v>
      </c>
      <c r="D6" s="33">
        <v>9865.2</v>
      </c>
      <c r="E6" s="33">
        <v>4080.8</v>
      </c>
      <c r="F6" s="196">
        <f>D6-E6</f>
        <v>5784.400000000001</v>
      </c>
      <c r="G6" s="155">
        <f aca="true" t="shared" si="0" ref="G6:G26">C6/F6</f>
        <v>0</v>
      </c>
      <c r="H6" s="156">
        <v>1</v>
      </c>
      <c r="I6" s="157">
        <v>1.2</v>
      </c>
      <c r="J6" s="139">
        <f aca="true" t="shared" si="1" ref="J6:J29">H6*I6</f>
        <v>1.2</v>
      </c>
    </row>
    <row r="7" spans="1:10" ht="11.25">
      <c r="A7" s="100">
        <v>2</v>
      </c>
      <c r="B7" s="48" t="s">
        <v>172</v>
      </c>
      <c r="C7" s="197">
        <v>0</v>
      </c>
      <c r="D7" s="33">
        <v>2691.1</v>
      </c>
      <c r="E7" s="33">
        <v>1229.7</v>
      </c>
      <c r="F7" s="196">
        <f aca="true" t="shared" si="2" ref="F7:F17">D7-E7</f>
        <v>1461.3999999999999</v>
      </c>
      <c r="G7" s="155">
        <f t="shared" si="0"/>
        <v>0</v>
      </c>
      <c r="H7" s="156">
        <v>1</v>
      </c>
      <c r="I7" s="157">
        <v>1.2</v>
      </c>
      <c r="J7" s="139">
        <f t="shared" si="1"/>
        <v>1.2</v>
      </c>
    </row>
    <row r="8" spans="1:10" ht="11.25">
      <c r="A8" s="100">
        <v>3</v>
      </c>
      <c r="B8" s="48" t="s">
        <v>174</v>
      </c>
      <c r="C8" s="197">
        <v>0</v>
      </c>
      <c r="D8" s="33">
        <v>3409.1</v>
      </c>
      <c r="E8" s="33">
        <v>654.2</v>
      </c>
      <c r="F8" s="196">
        <f t="shared" si="2"/>
        <v>2754.8999999999996</v>
      </c>
      <c r="G8" s="155">
        <f t="shared" si="0"/>
        <v>0</v>
      </c>
      <c r="H8" s="156">
        <v>1</v>
      </c>
      <c r="I8" s="157">
        <v>1.2</v>
      </c>
      <c r="J8" s="139">
        <f t="shared" si="1"/>
        <v>1.2</v>
      </c>
    </row>
    <row r="9" spans="1:10" ht="11.25">
      <c r="A9" s="100">
        <v>4</v>
      </c>
      <c r="B9" s="48" t="s">
        <v>175</v>
      </c>
      <c r="C9" s="197">
        <v>0</v>
      </c>
      <c r="D9" s="33">
        <v>2208.6</v>
      </c>
      <c r="E9" s="33">
        <v>992.3</v>
      </c>
      <c r="F9" s="196">
        <f t="shared" si="2"/>
        <v>1216.3</v>
      </c>
      <c r="G9" s="155">
        <f t="shared" si="0"/>
        <v>0</v>
      </c>
      <c r="H9" s="156">
        <v>1</v>
      </c>
      <c r="I9" s="157">
        <v>1.2</v>
      </c>
      <c r="J9" s="139">
        <f t="shared" si="1"/>
        <v>1.2</v>
      </c>
    </row>
    <row r="10" spans="1:10" ht="11.25">
      <c r="A10" s="100">
        <v>5</v>
      </c>
      <c r="B10" s="48" t="s">
        <v>176</v>
      </c>
      <c r="C10" s="197">
        <v>0</v>
      </c>
      <c r="D10" s="33">
        <v>1473.5</v>
      </c>
      <c r="E10" s="33">
        <v>307.4</v>
      </c>
      <c r="F10" s="196">
        <f t="shared" si="2"/>
        <v>1166.1</v>
      </c>
      <c r="G10" s="155">
        <f t="shared" si="0"/>
        <v>0</v>
      </c>
      <c r="H10" s="156">
        <v>1</v>
      </c>
      <c r="I10" s="157">
        <v>1.2</v>
      </c>
      <c r="J10" s="139">
        <f t="shared" si="1"/>
        <v>1.2</v>
      </c>
    </row>
    <row r="11" spans="1:10" ht="11.25">
      <c r="A11" s="100">
        <v>6</v>
      </c>
      <c r="B11" s="48" t="s">
        <v>177</v>
      </c>
      <c r="C11" s="197">
        <v>0</v>
      </c>
      <c r="D11" s="33">
        <v>1502.9</v>
      </c>
      <c r="E11" s="33">
        <v>420.5</v>
      </c>
      <c r="F11" s="196">
        <f t="shared" si="2"/>
        <v>1082.4</v>
      </c>
      <c r="G11" s="155">
        <f t="shared" si="0"/>
        <v>0</v>
      </c>
      <c r="H11" s="156">
        <v>1</v>
      </c>
      <c r="I11" s="157">
        <v>1.2</v>
      </c>
      <c r="J11" s="139">
        <f t="shared" si="1"/>
        <v>1.2</v>
      </c>
    </row>
    <row r="12" spans="1:10" ht="11.25">
      <c r="A12" s="100">
        <v>7</v>
      </c>
      <c r="B12" s="48" t="s">
        <v>178</v>
      </c>
      <c r="C12" s="197">
        <v>0</v>
      </c>
      <c r="D12" s="33">
        <v>1861.3</v>
      </c>
      <c r="E12" s="33">
        <v>342.2</v>
      </c>
      <c r="F12" s="196">
        <f t="shared" si="2"/>
        <v>1519.1</v>
      </c>
      <c r="G12" s="155">
        <f t="shared" si="0"/>
        <v>0</v>
      </c>
      <c r="H12" s="156">
        <v>1</v>
      </c>
      <c r="I12" s="157">
        <v>1.2</v>
      </c>
      <c r="J12" s="139">
        <f t="shared" si="1"/>
        <v>1.2</v>
      </c>
    </row>
    <row r="13" spans="1:10" ht="11.25">
      <c r="A13" s="100">
        <v>8</v>
      </c>
      <c r="B13" s="48" t="s">
        <v>180</v>
      </c>
      <c r="C13" s="197">
        <v>0</v>
      </c>
      <c r="D13" s="33">
        <v>4946.2</v>
      </c>
      <c r="E13" s="33">
        <v>2248.7</v>
      </c>
      <c r="F13" s="196">
        <f t="shared" si="2"/>
        <v>2697.5</v>
      </c>
      <c r="G13" s="155">
        <f t="shared" si="0"/>
        <v>0</v>
      </c>
      <c r="H13" s="156">
        <v>1</v>
      </c>
      <c r="I13" s="157">
        <v>1.2</v>
      </c>
      <c r="J13" s="139">
        <f t="shared" si="1"/>
        <v>1.2</v>
      </c>
    </row>
    <row r="14" spans="1:10" ht="11.25">
      <c r="A14" s="100">
        <v>9</v>
      </c>
      <c r="B14" s="48" t="s">
        <v>179</v>
      </c>
      <c r="C14" s="197">
        <v>0</v>
      </c>
      <c r="D14" s="33">
        <v>3031</v>
      </c>
      <c r="E14" s="33">
        <v>2000.4</v>
      </c>
      <c r="F14" s="196">
        <f t="shared" si="2"/>
        <v>1030.6</v>
      </c>
      <c r="G14" s="155">
        <f t="shared" si="0"/>
        <v>0</v>
      </c>
      <c r="H14" s="156">
        <v>1</v>
      </c>
      <c r="I14" s="157">
        <v>1.2</v>
      </c>
      <c r="J14" s="139">
        <f t="shared" si="1"/>
        <v>1.2</v>
      </c>
    </row>
    <row r="15" spans="1:10" ht="11.25">
      <c r="A15" s="100">
        <v>10</v>
      </c>
      <c r="B15" s="48" t="s">
        <v>181</v>
      </c>
      <c r="C15" s="197">
        <v>0</v>
      </c>
      <c r="D15" s="33">
        <v>5110.2</v>
      </c>
      <c r="E15" s="33">
        <v>2961.4</v>
      </c>
      <c r="F15" s="196">
        <f t="shared" si="2"/>
        <v>2148.7999999999997</v>
      </c>
      <c r="G15" s="155">
        <f t="shared" si="0"/>
        <v>0</v>
      </c>
      <c r="H15" s="156">
        <v>1</v>
      </c>
      <c r="I15" s="157">
        <v>1.2</v>
      </c>
      <c r="J15" s="139">
        <f t="shared" si="1"/>
        <v>1.2</v>
      </c>
    </row>
    <row r="16" spans="1:10" ht="11.25">
      <c r="A16" s="100">
        <v>11</v>
      </c>
      <c r="B16" s="48" t="s">
        <v>182</v>
      </c>
      <c r="C16" s="197">
        <v>0</v>
      </c>
      <c r="D16" s="33">
        <v>13443.4</v>
      </c>
      <c r="E16" s="33">
        <v>7213.3</v>
      </c>
      <c r="F16" s="196">
        <f t="shared" si="2"/>
        <v>6230.099999999999</v>
      </c>
      <c r="G16" s="155">
        <f t="shared" si="0"/>
        <v>0</v>
      </c>
      <c r="H16" s="156">
        <v>1</v>
      </c>
      <c r="I16" s="157">
        <v>1.2</v>
      </c>
      <c r="J16" s="139">
        <f t="shared" si="1"/>
        <v>1.2</v>
      </c>
    </row>
    <row r="17" spans="1:10" ht="11.25">
      <c r="A17" s="100">
        <v>12</v>
      </c>
      <c r="B17" s="48" t="s">
        <v>183</v>
      </c>
      <c r="C17" s="197">
        <v>0</v>
      </c>
      <c r="D17" s="33">
        <v>2979.3</v>
      </c>
      <c r="E17" s="33">
        <v>574.1</v>
      </c>
      <c r="F17" s="203">
        <f t="shared" si="2"/>
        <v>2405.2000000000003</v>
      </c>
      <c r="G17" s="155">
        <f t="shared" si="0"/>
        <v>0</v>
      </c>
      <c r="H17" s="156">
        <v>1</v>
      </c>
      <c r="I17" s="157">
        <v>1.2</v>
      </c>
      <c r="J17" s="139">
        <f t="shared" si="1"/>
        <v>1.2</v>
      </c>
    </row>
    <row r="18" spans="1:10" ht="11.25">
      <c r="A18" s="100">
        <v>13</v>
      </c>
      <c r="B18" s="48"/>
      <c r="C18" s="84"/>
      <c r="D18" s="33"/>
      <c r="E18" s="53"/>
      <c r="F18" s="84"/>
      <c r="G18" s="155" t="e">
        <f t="shared" si="0"/>
        <v>#DIV/0!</v>
      </c>
      <c r="H18" s="156"/>
      <c r="I18" s="157">
        <v>1.2</v>
      </c>
      <c r="J18" s="139">
        <f t="shared" si="1"/>
        <v>0</v>
      </c>
    </row>
    <row r="19" spans="1:10" ht="11.25">
      <c r="A19" s="100">
        <v>14</v>
      </c>
      <c r="B19" s="48"/>
      <c r="C19" s="84"/>
      <c r="D19" s="33"/>
      <c r="E19" s="33"/>
      <c r="F19" s="84">
        <f aca="true" t="shared" si="3" ref="F19:F29">D19-E19</f>
        <v>0</v>
      </c>
      <c r="G19" s="155" t="e">
        <f t="shared" si="0"/>
        <v>#DIV/0!</v>
      </c>
      <c r="H19" s="156"/>
      <c r="I19" s="157">
        <v>1.2</v>
      </c>
      <c r="J19" s="139">
        <f t="shared" si="1"/>
        <v>0</v>
      </c>
    </row>
    <row r="20" spans="1:10" ht="11.25">
      <c r="A20" s="100">
        <v>15</v>
      </c>
      <c r="B20" s="48"/>
      <c r="C20" s="140"/>
      <c r="D20" s="33"/>
      <c r="E20" s="33"/>
      <c r="F20" s="84">
        <f t="shared" si="3"/>
        <v>0</v>
      </c>
      <c r="G20" s="155" t="e">
        <f t="shared" si="0"/>
        <v>#DIV/0!</v>
      </c>
      <c r="H20" s="156"/>
      <c r="I20" s="157">
        <v>1.2</v>
      </c>
      <c r="J20" s="139">
        <f t="shared" si="1"/>
        <v>0</v>
      </c>
    </row>
    <row r="21" spans="1:10" ht="11.25">
      <c r="A21" s="100">
        <v>16</v>
      </c>
      <c r="B21" s="48"/>
      <c r="C21" s="84"/>
      <c r="D21" s="33"/>
      <c r="E21" s="33"/>
      <c r="F21" s="84">
        <f t="shared" si="3"/>
        <v>0</v>
      </c>
      <c r="G21" s="155" t="e">
        <f t="shared" si="0"/>
        <v>#DIV/0!</v>
      </c>
      <c r="H21" s="156"/>
      <c r="I21" s="157">
        <v>1.2</v>
      </c>
      <c r="J21" s="139">
        <f t="shared" si="1"/>
        <v>0</v>
      </c>
    </row>
    <row r="22" spans="1:10" ht="11.25">
      <c r="A22" s="100">
        <v>17</v>
      </c>
      <c r="B22" s="48"/>
      <c r="C22" s="84"/>
      <c r="D22" s="33"/>
      <c r="E22" s="33"/>
      <c r="F22" s="84">
        <f t="shared" si="3"/>
        <v>0</v>
      </c>
      <c r="G22" s="155" t="e">
        <f t="shared" si="0"/>
        <v>#DIV/0!</v>
      </c>
      <c r="H22" s="156"/>
      <c r="I22" s="157">
        <v>1.2</v>
      </c>
      <c r="J22" s="139">
        <f t="shared" si="1"/>
        <v>0</v>
      </c>
    </row>
    <row r="23" spans="1:10" ht="11.25">
      <c r="A23" s="100">
        <v>18</v>
      </c>
      <c r="B23" s="48"/>
      <c r="C23" s="84"/>
      <c r="D23" s="33"/>
      <c r="E23" s="33"/>
      <c r="F23" s="84">
        <f t="shared" si="3"/>
        <v>0</v>
      </c>
      <c r="G23" s="155" t="e">
        <f t="shared" si="0"/>
        <v>#DIV/0!</v>
      </c>
      <c r="H23" s="156"/>
      <c r="I23" s="157">
        <v>1.2</v>
      </c>
      <c r="J23" s="139">
        <f t="shared" si="1"/>
        <v>0</v>
      </c>
    </row>
    <row r="24" spans="1:10" ht="11.25">
      <c r="A24" s="100">
        <v>19</v>
      </c>
      <c r="B24" s="48"/>
      <c r="C24" s="84"/>
      <c r="D24" s="33"/>
      <c r="E24" s="33"/>
      <c r="F24" s="84">
        <f t="shared" si="3"/>
        <v>0</v>
      </c>
      <c r="G24" s="155" t="e">
        <f t="shared" si="0"/>
        <v>#DIV/0!</v>
      </c>
      <c r="H24" s="156"/>
      <c r="I24" s="157">
        <v>1.2</v>
      </c>
      <c r="J24" s="139">
        <f t="shared" si="1"/>
        <v>0</v>
      </c>
    </row>
    <row r="25" spans="1:10" ht="11.25">
      <c r="A25" s="100">
        <v>20</v>
      </c>
      <c r="B25" s="48"/>
      <c r="C25" s="84"/>
      <c r="D25" s="33"/>
      <c r="E25" s="33"/>
      <c r="F25" s="84">
        <f t="shared" si="3"/>
        <v>0</v>
      </c>
      <c r="G25" s="155" t="e">
        <f t="shared" si="0"/>
        <v>#DIV/0!</v>
      </c>
      <c r="H25" s="156"/>
      <c r="I25" s="157">
        <v>1.2</v>
      </c>
      <c r="J25" s="139">
        <f t="shared" si="1"/>
        <v>0</v>
      </c>
    </row>
    <row r="26" spans="1:10" ht="11.25">
      <c r="A26" s="100">
        <v>21</v>
      </c>
      <c r="B26" s="48"/>
      <c r="C26" s="84"/>
      <c r="D26" s="33"/>
      <c r="E26" s="33"/>
      <c r="F26" s="84">
        <f t="shared" si="3"/>
        <v>0</v>
      </c>
      <c r="G26" s="155" t="e">
        <f t="shared" si="0"/>
        <v>#DIV/0!</v>
      </c>
      <c r="H26" s="156"/>
      <c r="I26" s="157">
        <v>1.2</v>
      </c>
      <c r="J26" s="139">
        <f t="shared" si="1"/>
        <v>0</v>
      </c>
    </row>
    <row r="27" spans="1:10" ht="11.25">
      <c r="A27" s="100">
        <v>22</v>
      </c>
      <c r="B27" s="48"/>
      <c r="C27" s="84"/>
      <c r="D27" s="33"/>
      <c r="E27" s="33"/>
      <c r="F27" s="84">
        <f t="shared" si="3"/>
        <v>0</v>
      </c>
      <c r="G27" s="158" t="e">
        <f>C27/F27*100</f>
        <v>#DIV/0!</v>
      </c>
      <c r="H27" s="139"/>
      <c r="I27" s="157">
        <v>1.2</v>
      </c>
      <c r="J27" s="139">
        <f t="shared" si="1"/>
        <v>0</v>
      </c>
    </row>
    <row r="28" spans="1:10" ht="11.25">
      <c r="A28" s="100">
        <v>23</v>
      </c>
      <c r="B28" s="48"/>
      <c r="C28" s="140"/>
      <c r="D28" s="33"/>
      <c r="E28" s="33"/>
      <c r="F28" s="84">
        <f t="shared" si="3"/>
        <v>0</v>
      </c>
      <c r="G28" s="155" t="e">
        <f>C28/F28</f>
        <v>#DIV/0!</v>
      </c>
      <c r="H28" s="159"/>
      <c r="I28" s="157">
        <v>1.2</v>
      </c>
      <c r="J28" s="139">
        <f t="shared" si="1"/>
        <v>0</v>
      </c>
    </row>
    <row r="29" spans="1:10" ht="11.25">
      <c r="A29" s="100">
        <v>24</v>
      </c>
      <c r="B29" s="48"/>
      <c r="C29" s="150"/>
      <c r="D29" s="33"/>
      <c r="E29" s="33"/>
      <c r="F29" s="84">
        <f t="shared" si="3"/>
        <v>0</v>
      </c>
      <c r="G29" s="155" t="e">
        <f>C29/F29</f>
        <v>#DIV/0!</v>
      </c>
      <c r="H29" s="159"/>
      <c r="I29" s="157">
        <v>1.2</v>
      </c>
      <c r="J29" s="139">
        <f t="shared" si="1"/>
        <v>0</v>
      </c>
    </row>
    <row r="30" spans="1:10" ht="11.25">
      <c r="A30" s="205" t="s">
        <v>78</v>
      </c>
      <c r="B30" s="206"/>
      <c r="C30" s="85">
        <f>SUM(C6:C29)</f>
        <v>0</v>
      </c>
      <c r="D30" s="85">
        <f>SUM(D6:D29)</f>
        <v>52521.8</v>
      </c>
      <c r="E30" s="85">
        <f>SUM(E6:E29)</f>
        <v>23024.999999999996</v>
      </c>
      <c r="F30" s="141">
        <f>SUM(F6:F29)</f>
        <v>29496.799999999996</v>
      </c>
      <c r="G30" s="142" t="s">
        <v>8</v>
      </c>
      <c r="H30" s="127" t="s">
        <v>8</v>
      </c>
      <c r="I30" s="129">
        <v>1.2</v>
      </c>
      <c r="J30" s="129" t="s">
        <v>8</v>
      </c>
    </row>
    <row r="31" spans="1:10" ht="11.25">
      <c r="A31" s="130"/>
      <c r="B31" s="23"/>
      <c r="H31" s="124"/>
      <c r="I31" s="132"/>
      <c r="J31" s="132"/>
    </row>
    <row r="32" spans="1:10" ht="11.25">
      <c r="A32" s="130"/>
      <c r="B32" s="23"/>
      <c r="H32" s="124"/>
      <c r="I32" s="132"/>
      <c r="J32" s="132"/>
    </row>
    <row r="33" spans="1:10" ht="11.25">
      <c r="A33" s="130"/>
      <c r="B33" s="23"/>
      <c r="H33" s="124"/>
      <c r="I33" s="132"/>
      <c r="J33" s="132"/>
    </row>
    <row r="34" spans="1:10" ht="11.25">
      <c r="A34" s="130"/>
      <c r="B34" s="23"/>
      <c r="H34" s="124"/>
      <c r="I34" s="132"/>
      <c r="J34" s="132"/>
    </row>
    <row r="35" spans="1:10" ht="11.25">
      <c r="A35" s="130"/>
      <c r="B35" s="23"/>
      <c r="H35" s="124"/>
      <c r="I35" s="132"/>
      <c r="J35" s="132"/>
    </row>
    <row r="36" spans="1:10" ht="11.25">
      <c r="A36" s="130"/>
      <c r="B36" s="23"/>
      <c r="H36" s="124"/>
      <c r="I36" s="132"/>
      <c r="J36" s="132"/>
    </row>
    <row r="37" spans="1:10" ht="11.25">
      <c r="A37" s="124"/>
      <c r="B37" s="132"/>
      <c r="H37" s="124"/>
      <c r="I37" s="132"/>
      <c r="J37" s="132"/>
    </row>
    <row r="38" spans="1:10" ht="11.25">
      <c r="A38" s="124"/>
      <c r="B38" s="132"/>
      <c r="H38" s="124"/>
      <c r="I38" s="132"/>
      <c r="J38" s="132"/>
    </row>
    <row r="39" spans="1:10" ht="11.25">
      <c r="A39" s="124"/>
      <c r="B39" s="132"/>
      <c r="H39" s="124"/>
      <c r="I39" s="132"/>
      <c r="J39" s="132"/>
    </row>
    <row r="40" spans="1:10" ht="11.25">
      <c r="A40" s="124"/>
      <c r="B40" s="132"/>
      <c r="H40" s="124"/>
      <c r="I40" s="132"/>
      <c r="J40" s="132"/>
    </row>
    <row r="41" spans="1:10" ht="11.25">
      <c r="A41" s="124"/>
      <c r="B41" s="132"/>
      <c r="H41" s="124"/>
      <c r="I41" s="132"/>
      <c r="J41" s="132"/>
    </row>
    <row r="42" spans="8:10" ht="11.25">
      <c r="H42" s="124"/>
      <c r="I42" s="132"/>
      <c r="J42" s="132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3.375" style="116" customWidth="1"/>
    <col min="2" max="2" width="24.00390625" style="18" customWidth="1"/>
    <col min="3" max="3" width="33.375" style="81" customWidth="1"/>
    <col min="4" max="4" width="28.75390625" style="112" customWidth="1"/>
    <col min="5" max="5" width="11.875" style="115" customWidth="1"/>
    <col min="6" max="6" width="13.625" style="116" customWidth="1"/>
    <col min="7" max="7" width="11.125" style="18" customWidth="1"/>
    <col min="8" max="8" width="10.625" style="18" customWidth="1"/>
    <col min="9" max="16384" width="9.125" style="112" customWidth="1"/>
  </cols>
  <sheetData>
    <row r="1" spans="1:11" ht="43.5" customHeight="1">
      <c r="A1" s="211" t="s">
        <v>79</v>
      </c>
      <c r="B1" s="211"/>
      <c r="C1" s="211"/>
      <c r="D1" s="211"/>
      <c r="E1" s="211"/>
      <c r="F1" s="211"/>
      <c r="G1" s="211"/>
      <c r="H1" s="211"/>
      <c r="I1" s="143"/>
      <c r="J1" s="143"/>
      <c r="K1" s="143"/>
    </row>
    <row r="2" spans="1:2" ht="11.25">
      <c r="A2" s="113"/>
      <c r="B2" s="114"/>
    </row>
    <row r="3" spans="1:8" ht="72" customHeight="1">
      <c r="A3" s="207" t="s">
        <v>3</v>
      </c>
      <c r="B3" s="205" t="s">
        <v>102</v>
      </c>
      <c r="C3" s="98" t="s">
        <v>115</v>
      </c>
      <c r="D3" s="82" t="s">
        <v>144</v>
      </c>
      <c r="E3" s="98" t="s">
        <v>24</v>
      </c>
      <c r="F3" s="208" t="s">
        <v>80</v>
      </c>
      <c r="G3" s="208" t="s">
        <v>5</v>
      </c>
      <c r="H3" s="29" t="s">
        <v>6</v>
      </c>
    </row>
    <row r="4" spans="1:8" ht="38.25" customHeight="1">
      <c r="A4" s="214"/>
      <c r="B4" s="205"/>
      <c r="C4" s="134" t="s">
        <v>81</v>
      </c>
      <c r="D4" s="134" t="s">
        <v>76</v>
      </c>
      <c r="E4" s="144" t="s">
        <v>77</v>
      </c>
      <c r="F4" s="210"/>
      <c r="G4" s="210"/>
      <c r="H4" s="145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19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173</v>
      </c>
      <c r="C6" s="146">
        <v>0</v>
      </c>
      <c r="D6" s="154">
        <v>976.2</v>
      </c>
      <c r="E6" s="137">
        <f aca="true" t="shared" si="0" ref="E6:E29">C6/D6</f>
        <v>0</v>
      </c>
      <c r="F6" s="124">
        <v>1</v>
      </c>
      <c r="G6" s="125">
        <v>1.2</v>
      </c>
      <c r="H6" s="125">
        <f aca="true" t="shared" si="1" ref="H6:H29">F6*G6</f>
        <v>1.2</v>
      </c>
    </row>
    <row r="7" spans="1:8" ht="11.25">
      <c r="A7" s="100">
        <v>2</v>
      </c>
      <c r="B7" s="16" t="s">
        <v>172</v>
      </c>
      <c r="C7" s="146">
        <v>0</v>
      </c>
      <c r="D7" s="84">
        <v>755.3</v>
      </c>
      <c r="E7" s="137">
        <f t="shared" si="0"/>
        <v>0</v>
      </c>
      <c r="F7" s="124">
        <v>1</v>
      </c>
      <c r="G7" s="125">
        <v>1.2</v>
      </c>
      <c r="H7" s="125">
        <f t="shared" si="1"/>
        <v>1.2</v>
      </c>
    </row>
    <row r="8" spans="1:8" ht="11.25">
      <c r="A8" s="100">
        <v>3</v>
      </c>
      <c r="B8" s="16" t="s">
        <v>174</v>
      </c>
      <c r="C8" s="146">
        <v>0</v>
      </c>
      <c r="D8" s="140">
        <v>1562.9</v>
      </c>
      <c r="E8" s="137">
        <f t="shared" si="0"/>
        <v>0</v>
      </c>
      <c r="F8" s="124">
        <v>1</v>
      </c>
      <c r="G8" s="125">
        <v>1.2</v>
      </c>
      <c r="H8" s="125">
        <f t="shared" si="1"/>
        <v>1.2</v>
      </c>
    </row>
    <row r="9" spans="1:8" ht="11.25">
      <c r="A9" s="100">
        <v>4</v>
      </c>
      <c r="B9" s="16" t="s">
        <v>175</v>
      </c>
      <c r="C9" s="146">
        <v>0</v>
      </c>
      <c r="D9" s="84">
        <v>694.3</v>
      </c>
      <c r="E9" s="137">
        <f t="shared" si="0"/>
        <v>0</v>
      </c>
      <c r="F9" s="124">
        <v>1</v>
      </c>
      <c r="G9" s="125">
        <v>1.2</v>
      </c>
      <c r="H9" s="125">
        <f t="shared" si="1"/>
        <v>1.2</v>
      </c>
    </row>
    <row r="10" spans="1:8" ht="11.25">
      <c r="A10" s="100">
        <v>5</v>
      </c>
      <c r="B10" s="16" t="s">
        <v>176</v>
      </c>
      <c r="C10" s="146">
        <v>0</v>
      </c>
      <c r="D10" s="84">
        <v>701.1</v>
      </c>
      <c r="E10" s="137">
        <f t="shared" si="0"/>
        <v>0</v>
      </c>
      <c r="F10" s="124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177</v>
      </c>
      <c r="C11" s="146">
        <v>0</v>
      </c>
      <c r="D11" s="84">
        <v>696.7</v>
      </c>
      <c r="E11" s="137">
        <f t="shared" si="0"/>
        <v>0</v>
      </c>
      <c r="F11" s="124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178</v>
      </c>
      <c r="C12" s="146">
        <v>0</v>
      </c>
      <c r="D12" s="84">
        <v>816</v>
      </c>
      <c r="E12" s="137">
        <f t="shared" si="0"/>
        <v>0</v>
      </c>
      <c r="F12" s="124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180</v>
      </c>
      <c r="C13" s="146">
        <v>0</v>
      </c>
      <c r="D13" s="84">
        <v>1493.9</v>
      </c>
      <c r="E13" s="137">
        <f t="shared" si="0"/>
        <v>0</v>
      </c>
      <c r="F13" s="124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179</v>
      </c>
      <c r="C14" s="146">
        <v>0</v>
      </c>
      <c r="D14" s="84">
        <v>655.3</v>
      </c>
      <c r="E14" s="137">
        <f t="shared" si="0"/>
        <v>0</v>
      </c>
      <c r="F14" s="124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181</v>
      </c>
      <c r="C15" s="146">
        <v>0</v>
      </c>
      <c r="D15" s="84">
        <v>1221.7</v>
      </c>
      <c r="E15" s="137">
        <f t="shared" si="0"/>
        <v>0</v>
      </c>
      <c r="F15" s="124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182</v>
      </c>
      <c r="C16" s="146">
        <v>0</v>
      </c>
      <c r="D16" s="84">
        <v>1409.2</v>
      </c>
      <c r="E16" s="137">
        <f t="shared" si="0"/>
        <v>0</v>
      </c>
      <c r="F16" s="124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183</v>
      </c>
      <c r="C17" s="146">
        <v>0</v>
      </c>
      <c r="D17" s="140">
        <v>1314.1</v>
      </c>
      <c r="E17" s="137">
        <f t="shared" si="0"/>
        <v>0</v>
      </c>
      <c r="F17" s="124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149"/>
      <c r="D18" s="84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149"/>
      <c r="D19" s="140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50"/>
      <c r="D20" s="148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149"/>
      <c r="D21" s="147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151"/>
      <c r="D22" s="147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149"/>
      <c r="D23" s="147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149"/>
      <c r="D24" s="147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149"/>
      <c r="D25" s="147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149"/>
      <c r="D26" s="147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149"/>
      <c r="D27" s="147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50"/>
      <c r="D28" s="148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50"/>
      <c r="D29" s="148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05" t="s">
        <v>78</v>
      </c>
      <c r="B30" s="206"/>
      <c r="C30" s="152">
        <f>SUM(C6:C29)</f>
        <v>0</v>
      </c>
      <c r="D30" s="141">
        <f>SUM(D6:D29)</f>
        <v>12296.7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2" sqref="D12"/>
    </sheetView>
  </sheetViews>
  <sheetFormatPr defaultColWidth="9.00390625" defaultRowHeight="12.75"/>
  <cols>
    <col min="1" max="1" width="5.125" style="116" customWidth="1"/>
    <col min="2" max="2" width="22.25390625" style="18" customWidth="1"/>
    <col min="3" max="3" width="29.00390625" style="81" customWidth="1"/>
    <col min="4" max="4" width="26.625" style="112" customWidth="1"/>
    <col min="5" max="5" width="12.375" style="115" customWidth="1"/>
    <col min="6" max="6" width="12.625" style="116" customWidth="1"/>
    <col min="7" max="7" width="12.375" style="18" customWidth="1"/>
    <col min="8" max="8" width="11.00390625" style="18" customWidth="1"/>
    <col min="9" max="16384" width="9.125" style="112" customWidth="1"/>
  </cols>
  <sheetData>
    <row r="1" spans="1:11" ht="42" customHeight="1">
      <c r="A1" s="211" t="s">
        <v>72</v>
      </c>
      <c r="B1" s="211"/>
      <c r="C1" s="211"/>
      <c r="D1" s="211"/>
      <c r="E1" s="211"/>
      <c r="F1" s="211"/>
      <c r="G1" s="211"/>
      <c r="H1" s="211"/>
      <c r="I1" s="133"/>
      <c r="J1" s="133"/>
      <c r="K1" s="133"/>
    </row>
    <row r="2" spans="1:2" ht="11.25">
      <c r="A2" s="113"/>
      <c r="B2" s="114"/>
    </row>
    <row r="3" spans="1:8" ht="78.75" customHeight="1">
      <c r="A3" s="207" t="s">
        <v>73</v>
      </c>
      <c r="B3" s="205" t="s">
        <v>102</v>
      </c>
      <c r="C3" s="98" t="s">
        <v>116</v>
      </c>
      <c r="D3" s="98" t="s">
        <v>117</v>
      </c>
      <c r="E3" s="98" t="s">
        <v>24</v>
      </c>
      <c r="F3" s="208" t="s">
        <v>74</v>
      </c>
      <c r="G3" s="208" t="s">
        <v>5</v>
      </c>
      <c r="H3" s="29" t="s">
        <v>6</v>
      </c>
    </row>
    <row r="4" spans="1:8" ht="45" customHeight="1">
      <c r="A4" s="214"/>
      <c r="B4" s="205"/>
      <c r="C4" s="134" t="s">
        <v>75</v>
      </c>
      <c r="D4" s="134" t="s">
        <v>76</v>
      </c>
      <c r="E4" s="135" t="s">
        <v>77</v>
      </c>
      <c r="F4" s="210"/>
      <c r="G4" s="210"/>
      <c r="H4" s="135" t="s">
        <v>50</v>
      </c>
    </row>
    <row r="5" spans="1:8" ht="17.25" customHeight="1">
      <c r="A5" s="49">
        <v>1</v>
      </c>
      <c r="B5" s="36">
        <v>2</v>
      </c>
      <c r="C5" s="8">
        <v>3</v>
      </c>
      <c r="D5" s="99">
        <v>4</v>
      </c>
      <c r="E5" s="82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173</v>
      </c>
      <c r="C6" s="84">
        <v>0</v>
      </c>
      <c r="D6" s="136">
        <v>799.4</v>
      </c>
      <c r="E6" s="137">
        <f aca="true" t="shared" si="0" ref="E6:E29">C6/D6</f>
        <v>0</v>
      </c>
      <c r="F6" s="138">
        <v>1</v>
      </c>
      <c r="G6" s="139">
        <v>1.2</v>
      </c>
      <c r="H6" s="139">
        <f aca="true" t="shared" si="1" ref="H6:H29">F6*G6</f>
        <v>1.2</v>
      </c>
    </row>
    <row r="7" spans="1:8" ht="11.25">
      <c r="A7" s="100">
        <v>2</v>
      </c>
      <c r="B7" s="16" t="s">
        <v>172</v>
      </c>
      <c r="C7" s="84">
        <v>0</v>
      </c>
      <c r="D7" s="136">
        <v>251.8</v>
      </c>
      <c r="E7" s="137">
        <f t="shared" si="0"/>
        <v>0</v>
      </c>
      <c r="F7" s="138">
        <v>1</v>
      </c>
      <c r="G7" s="139">
        <v>1.2</v>
      </c>
      <c r="H7" s="139">
        <f t="shared" si="1"/>
        <v>1.2</v>
      </c>
    </row>
    <row r="8" spans="1:8" ht="11.25">
      <c r="A8" s="100">
        <v>3</v>
      </c>
      <c r="B8" s="16" t="s">
        <v>174</v>
      </c>
      <c r="C8" s="84">
        <v>0</v>
      </c>
      <c r="D8" s="136">
        <v>677.5</v>
      </c>
      <c r="E8" s="137">
        <f t="shared" si="0"/>
        <v>0</v>
      </c>
      <c r="F8" s="138">
        <v>1</v>
      </c>
      <c r="G8" s="139">
        <v>1.2</v>
      </c>
      <c r="H8" s="139">
        <f t="shared" si="1"/>
        <v>1.2</v>
      </c>
    </row>
    <row r="9" spans="1:8" ht="11.25">
      <c r="A9" s="100">
        <v>4</v>
      </c>
      <c r="B9" s="16" t="s">
        <v>175</v>
      </c>
      <c r="C9" s="84">
        <v>0</v>
      </c>
      <c r="D9" s="136">
        <v>167.4</v>
      </c>
      <c r="E9" s="137">
        <f t="shared" si="0"/>
        <v>0</v>
      </c>
      <c r="F9" s="138">
        <v>1</v>
      </c>
      <c r="G9" s="139">
        <v>1.2</v>
      </c>
      <c r="H9" s="139">
        <f t="shared" si="1"/>
        <v>1.2</v>
      </c>
    </row>
    <row r="10" spans="1:8" ht="11.25">
      <c r="A10" s="100">
        <v>5</v>
      </c>
      <c r="B10" s="16" t="s">
        <v>176</v>
      </c>
      <c r="C10" s="84">
        <v>0</v>
      </c>
      <c r="D10" s="136">
        <v>290.1</v>
      </c>
      <c r="E10" s="137">
        <f t="shared" si="0"/>
        <v>0</v>
      </c>
      <c r="F10" s="138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177</v>
      </c>
      <c r="C11" s="84">
        <v>0</v>
      </c>
      <c r="D11" s="136">
        <v>161.1</v>
      </c>
      <c r="E11" s="137">
        <f t="shared" si="0"/>
        <v>0</v>
      </c>
      <c r="F11" s="138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178</v>
      </c>
      <c r="C12" s="84">
        <v>0</v>
      </c>
      <c r="D12" s="136">
        <v>335.7</v>
      </c>
      <c r="E12" s="137">
        <f t="shared" si="0"/>
        <v>0</v>
      </c>
      <c r="F12" s="138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180</v>
      </c>
      <c r="C13" s="84">
        <v>0</v>
      </c>
      <c r="D13" s="136">
        <v>612.2</v>
      </c>
      <c r="E13" s="137">
        <f t="shared" si="0"/>
        <v>0</v>
      </c>
      <c r="F13" s="138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179</v>
      </c>
      <c r="C14" s="84">
        <v>0</v>
      </c>
      <c r="D14" s="136">
        <v>139.3</v>
      </c>
      <c r="E14" s="137">
        <f t="shared" si="0"/>
        <v>0</v>
      </c>
      <c r="F14" s="138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181</v>
      </c>
      <c r="C15" s="84">
        <v>0</v>
      </c>
      <c r="D15" s="136">
        <v>492.2</v>
      </c>
      <c r="E15" s="137">
        <f t="shared" si="0"/>
        <v>0</v>
      </c>
      <c r="F15" s="138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182</v>
      </c>
      <c r="C16" s="84">
        <v>0</v>
      </c>
      <c r="D16" s="136">
        <v>644.7</v>
      </c>
      <c r="E16" s="137">
        <f t="shared" si="0"/>
        <v>0</v>
      </c>
      <c r="F16" s="138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183</v>
      </c>
      <c r="C17" s="84">
        <v>0</v>
      </c>
      <c r="D17" s="136">
        <v>311.8</v>
      </c>
      <c r="E17" s="137">
        <f t="shared" si="0"/>
        <v>0</v>
      </c>
      <c r="F17" s="138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84"/>
      <c r="D18" s="136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84"/>
      <c r="D19" s="136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40"/>
      <c r="D20" s="136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84"/>
      <c r="D21" s="136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84"/>
      <c r="D22" s="136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84"/>
      <c r="D23" s="136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84"/>
      <c r="D24" s="136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84"/>
      <c r="D25" s="136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84"/>
      <c r="D26" s="136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84"/>
      <c r="D27" s="136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40"/>
      <c r="D28" s="136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40"/>
      <c r="D29" s="136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05" t="s">
        <v>78</v>
      </c>
      <c r="B30" s="206"/>
      <c r="C30" s="85">
        <f>SUM(C6:C29)</f>
        <v>0</v>
      </c>
      <c r="D30" s="141">
        <f>SUM(D6:D29)</f>
        <v>4883.2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8" sqref="G18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2.875" style="18" customWidth="1"/>
    <col min="4" max="4" width="10.375" style="18" customWidth="1"/>
    <col min="5" max="5" width="10.875" style="81" customWidth="1"/>
    <col min="6" max="6" width="15.875" style="81" customWidth="1"/>
    <col min="7" max="7" width="19.00390625" style="81" customWidth="1"/>
    <col min="8" max="8" width="17.125" style="81" customWidth="1"/>
    <col min="9" max="9" width="18.375" style="112" customWidth="1"/>
    <col min="10" max="10" width="11.875" style="115" customWidth="1"/>
    <col min="11" max="11" width="12.125" style="116" customWidth="1"/>
    <col min="12" max="12" width="10.00390625" style="18" customWidth="1"/>
    <col min="13" max="13" width="9.125" style="18" customWidth="1"/>
    <col min="14" max="16384" width="9.125" style="112" customWidth="1"/>
  </cols>
  <sheetData>
    <row r="1" spans="1:16" ht="15.75" customHeight="1">
      <c r="A1" s="211" t="s">
        <v>118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111"/>
      <c r="O1" s="111"/>
      <c r="P1" s="111"/>
    </row>
    <row r="2" spans="1:4" ht="11.25">
      <c r="A2" s="113"/>
      <c r="B2" s="114"/>
      <c r="C2" s="114"/>
      <c r="D2" s="114"/>
    </row>
    <row r="3" spans="1:13" ht="169.5" customHeight="1">
      <c r="A3" s="207" t="s">
        <v>3</v>
      </c>
      <c r="B3" s="205" t="s">
        <v>102</v>
      </c>
      <c r="C3" s="67" t="s">
        <v>66</v>
      </c>
      <c r="D3" s="28" t="s">
        <v>145</v>
      </c>
      <c r="E3" s="28" t="s">
        <v>119</v>
      </c>
      <c r="F3" s="36" t="s">
        <v>194</v>
      </c>
      <c r="G3" s="36" t="s">
        <v>195</v>
      </c>
      <c r="H3" s="36" t="s">
        <v>196</v>
      </c>
      <c r="I3" s="98" t="s">
        <v>133</v>
      </c>
      <c r="J3" s="98" t="s">
        <v>24</v>
      </c>
      <c r="K3" s="208" t="s">
        <v>67</v>
      </c>
      <c r="L3" s="208" t="s">
        <v>5</v>
      </c>
      <c r="M3" s="29" t="s">
        <v>6</v>
      </c>
    </row>
    <row r="4" spans="1:13" ht="43.5" customHeight="1">
      <c r="A4" s="207"/>
      <c r="B4" s="205"/>
      <c r="C4" s="56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7" t="s">
        <v>69</v>
      </c>
      <c r="J4" s="98" t="s">
        <v>70</v>
      </c>
      <c r="K4" s="210"/>
      <c r="L4" s="210"/>
      <c r="M4" s="118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19">
        <v>9</v>
      </c>
      <c r="J5" s="82">
        <v>10</v>
      </c>
      <c r="K5" s="8">
        <v>11</v>
      </c>
      <c r="L5" s="8">
        <v>12</v>
      </c>
      <c r="M5" s="118">
        <v>13</v>
      </c>
    </row>
    <row r="6" spans="1:13" ht="11.25">
      <c r="A6" s="100">
        <v>1</v>
      </c>
      <c r="B6" s="16" t="s">
        <v>173</v>
      </c>
      <c r="C6" s="120">
        <v>0</v>
      </c>
      <c r="D6" s="12">
        <v>0</v>
      </c>
      <c r="E6" s="121">
        <f aca="true" t="shared" si="0" ref="E6:E29">C6-D6</f>
        <v>0</v>
      </c>
      <c r="F6" s="53">
        <v>8419.9</v>
      </c>
      <c r="G6" s="33">
        <v>1601.4</v>
      </c>
      <c r="H6" s="53">
        <v>2481</v>
      </c>
      <c r="I6" s="122">
        <f aca="true" t="shared" si="1" ref="I6:I29">F6-G6-H6</f>
        <v>4337.5</v>
      </c>
      <c r="J6" s="123">
        <f aca="true" t="shared" si="2" ref="J6:J29">E6/I6*100</f>
        <v>0</v>
      </c>
      <c r="K6" s="124">
        <v>1</v>
      </c>
      <c r="L6" s="125">
        <v>1</v>
      </c>
      <c r="M6" s="125">
        <f aca="true" t="shared" si="3" ref="M6:M29">K6*L6</f>
        <v>1</v>
      </c>
    </row>
    <row r="7" spans="1:13" ht="11.25">
      <c r="A7" s="100">
        <v>2</v>
      </c>
      <c r="B7" s="16" t="s">
        <v>172</v>
      </c>
      <c r="C7" s="120">
        <v>0</v>
      </c>
      <c r="D7" s="12">
        <v>0</v>
      </c>
      <c r="E7" s="121">
        <f t="shared" si="0"/>
        <v>0</v>
      </c>
      <c r="F7" s="53">
        <v>2521.7</v>
      </c>
      <c r="G7" s="33">
        <v>789.2</v>
      </c>
      <c r="H7" s="53">
        <v>441.1</v>
      </c>
      <c r="I7" s="122">
        <f t="shared" si="1"/>
        <v>1291.3999999999996</v>
      </c>
      <c r="J7" s="123">
        <f t="shared" si="2"/>
        <v>0</v>
      </c>
      <c r="K7" s="124">
        <v>1</v>
      </c>
      <c r="L7" s="125">
        <v>1</v>
      </c>
      <c r="M7" s="125">
        <f t="shared" si="3"/>
        <v>1</v>
      </c>
    </row>
    <row r="8" spans="1:13" ht="11.25">
      <c r="A8" s="100">
        <v>3</v>
      </c>
      <c r="B8" s="16" t="s">
        <v>174</v>
      </c>
      <c r="C8" s="120">
        <v>0</v>
      </c>
      <c r="D8" s="12">
        <v>0</v>
      </c>
      <c r="E8" s="121">
        <f t="shared" si="0"/>
        <v>0</v>
      </c>
      <c r="F8" s="53">
        <v>3358.9</v>
      </c>
      <c r="G8" s="33">
        <v>116.5</v>
      </c>
      <c r="H8" s="53">
        <v>539.4</v>
      </c>
      <c r="I8" s="122">
        <f t="shared" si="1"/>
        <v>2703</v>
      </c>
      <c r="J8" s="123">
        <f t="shared" si="2"/>
        <v>0</v>
      </c>
      <c r="K8" s="124">
        <v>1</v>
      </c>
      <c r="L8" s="125">
        <v>1</v>
      </c>
      <c r="M8" s="125">
        <f t="shared" si="3"/>
        <v>1</v>
      </c>
    </row>
    <row r="9" spans="1:13" ht="11.25">
      <c r="A9" s="100">
        <v>4</v>
      </c>
      <c r="B9" s="16" t="s">
        <v>175</v>
      </c>
      <c r="C9" s="120">
        <v>0</v>
      </c>
      <c r="D9" s="12">
        <v>0</v>
      </c>
      <c r="E9" s="121">
        <f t="shared" si="0"/>
        <v>0</v>
      </c>
      <c r="F9" s="53">
        <v>2083.4</v>
      </c>
      <c r="G9" s="33">
        <v>789.2</v>
      </c>
      <c r="H9" s="53">
        <v>203.8</v>
      </c>
      <c r="I9" s="122">
        <f t="shared" si="1"/>
        <v>1090.4</v>
      </c>
      <c r="J9" s="123">
        <f t="shared" si="2"/>
        <v>0</v>
      </c>
      <c r="K9" s="124">
        <v>1</v>
      </c>
      <c r="L9" s="125">
        <v>1</v>
      </c>
      <c r="M9" s="125">
        <f t="shared" si="3"/>
        <v>1</v>
      </c>
    </row>
    <row r="10" spans="1:13" ht="11.25">
      <c r="A10" s="100">
        <v>5</v>
      </c>
      <c r="B10" s="16" t="s">
        <v>176</v>
      </c>
      <c r="C10" s="120">
        <v>0</v>
      </c>
      <c r="D10" s="12">
        <v>0</v>
      </c>
      <c r="E10" s="121">
        <f t="shared" si="0"/>
        <v>0</v>
      </c>
      <c r="F10" s="53">
        <v>1453.5</v>
      </c>
      <c r="G10" s="33">
        <v>46.7</v>
      </c>
      <c r="H10" s="53">
        <v>261.5</v>
      </c>
      <c r="I10" s="122">
        <f t="shared" si="1"/>
        <v>1145.3</v>
      </c>
      <c r="J10" s="123">
        <f t="shared" si="2"/>
        <v>0</v>
      </c>
      <c r="K10" s="124">
        <v>1</v>
      </c>
      <c r="L10" s="125">
        <v>1</v>
      </c>
      <c r="M10" s="125">
        <f t="shared" si="3"/>
        <v>1</v>
      </c>
    </row>
    <row r="11" spans="1:13" ht="11.25">
      <c r="A11" s="100">
        <v>6</v>
      </c>
      <c r="B11" s="16" t="s">
        <v>177</v>
      </c>
      <c r="C11" s="120">
        <v>0</v>
      </c>
      <c r="D11" s="12">
        <v>0</v>
      </c>
      <c r="E11" s="121">
        <f t="shared" si="0"/>
        <v>0</v>
      </c>
      <c r="F11" s="53">
        <v>1399.9</v>
      </c>
      <c r="G11" s="33">
        <v>46.8</v>
      </c>
      <c r="H11" s="53">
        <v>374.5</v>
      </c>
      <c r="I11" s="122">
        <f t="shared" si="1"/>
        <v>978.6000000000001</v>
      </c>
      <c r="J11" s="123">
        <f t="shared" si="2"/>
        <v>0</v>
      </c>
      <c r="K11" s="124">
        <v>1</v>
      </c>
      <c r="L11" s="125">
        <v>1</v>
      </c>
      <c r="M11" s="125">
        <f t="shared" si="3"/>
        <v>1</v>
      </c>
    </row>
    <row r="12" spans="1:13" ht="11.25">
      <c r="A12" s="100">
        <v>7</v>
      </c>
      <c r="B12" s="16" t="s">
        <v>178</v>
      </c>
      <c r="C12" s="120">
        <v>0</v>
      </c>
      <c r="D12" s="12">
        <v>0</v>
      </c>
      <c r="E12" s="121">
        <f t="shared" si="0"/>
        <v>0</v>
      </c>
      <c r="F12" s="53">
        <v>1804.5</v>
      </c>
      <c r="G12" s="33">
        <v>46.7</v>
      </c>
      <c r="H12" s="53">
        <v>296.2</v>
      </c>
      <c r="I12" s="122">
        <f t="shared" si="1"/>
        <v>1461.6</v>
      </c>
      <c r="J12" s="123">
        <f t="shared" si="2"/>
        <v>0</v>
      </c>
      <c r="K12" s="124">
        <v>1</v>
      </c>
      <c r="L12" s="125">
        <v>1</v>
      </c>
      <c r="M12" s="125">
        <f t="shared" si="3"/>
        <v>1</v>
      </c>
    </row>
    <row r="13" spans="1:13" ht="11.25">
      <c r="A13" s="100">
        <v>8</v>
      </c>
      <c r="B13" s="16" t="s">
        <v>180</v>
      </c>
      <c r="C13" s="120">
        <v>0</v>
      </c>
      <c r="D13" s="12">
        <v>0</v>
      </c>
      <c r="E13" s="121">
        <f t="shared" si="0"/>
        <v>0</v>
      </c>
      <c r="F13" s="53">
        <v>4810.4</v>
      </c>
      <c r="G13" s="33">
        <v>859</v>
      </c>
      <c r="H13" s="53">
        <v>1391.3</v>
      </c>
      <c r="I13" s="122">
        <f t="shared" si="1"/>
        <v>2560.0999999999995</v>
      </c>
      <c r="J13" s="123">
        <f t="shared" si="2"/>
        <v>0</v>
      </c>
      <c r="K13" s="124">
        <v>1</v>
      </c>
      <c r="L13" s="125">
        <v>1</v>
      </c>
      <c r="M13" s="125">
        <f t="shared" si="3"/>
        <v>1</v>
      </c>
    </row>
    <row r="14" spans="1:13" ht="11.25">
      <c r="A14" s="100">
        <v>9</v>
      </c>
      <c r="B14" s="16" t="s">
        <v>179</v>
      </c>
      <c r="C14" s="120">
        <v>0</v>
      </c>
      <c r="D14" s="12">
        <v>0</v>
      </c>
      <c r="E14" s="121">
        <f t="shared" si="0"/>
        <v>0</v>
      </c>
      <c r="F14" s="53">
        <v>3016.8</v>
      </c>
      <c r="G14" s="33">
        <v>1464.3</v>
      </c>
      <c r="H14" s="53">
        <v>536.9</v>
      </c>
      <c r="I14" s="122">
        <f t="shared" si="1"/>
        <v>1015.6000000000003</v>
      </c>
      <c r="J14" s="123">
        <f t="shared" si="2"/>
        <v>0</v>
      </c>
      <c r="K14" s="124">
        <v>1</v>
      </c>
      <c r="L14" s="125">
        <v>1</v>
      </c>
      <c r="M14" s="125">
        <f t="shared" si="3"/>
        <v>1</v>
      </c>
    </row>
    <row r="15" spans="1:13" ht="11.25">
      <c r="A15" s="100">
        <v>10</v>
      </c>
      <c r="B15" s="16" t="s">
        <v>181</v>
      </c>
      <c r="C15" s="120">
        <v>0</v>
      </c>
      <c r="D15" s="12">
        <v>0</v>
      </c>
      <c r="E15" s="121">
        <f t="shared" si="0"/>
        <v>0</v>
      </c>
      <c r="F15" s="53">
        <v>5084</v>
      </c>
      <c r="G15" s="33">
        <v>2276.6</v>
      </c>
      <c r="H15" s="53">
        <v>686.6</v>
      </c>
      <c r="I15" s="122">
        <f t="shared" si="1"/>
        <v>2120.8</v>
      </c>
      <c r="J15" s="123">
        <f t="shared" si="2"/>
        <v>0</v>
      </c>
      <c r="K15" s="124">
        <v>1</v>
      </c>
      <c r="L15" s="125">
        <v>1</v>
      </c>
      <c r="M15" s="125">
        <f t="shared" si="3"/>
        <v>1</v>
      </c>
    </row>
    <row r="16" spans="1:13" ht="11.25">
      <c r="A16" s="100">
        <v>11</v>
      </c>
      <c r="B16" s="16" t="s">
        <v>182</v>
      </c>
      <c r="C16" s="120">
        <v>0</v>
      </c>
      <c r="D16" s="12">
        <v>0</v>
      </c>
      <c r="E16" s="121">
        <f t="shared" si="0"/>
        <v>0</v>
      </c>
      <c r="F16" s="53">
        <v>9586.4</v>
      </c>
      <c r="G16" s="33">
        <v>116.5</v>
      </c>
      <c r="H16" s="53">
        <v>7098.5</v>
      </c>
      <c r="I16" s="122">
        <f t="shared" si="1"/>
        <v>2371.3999999999996</v>
      </c>
      <c r="J16" s="123">
        <f t="shared" si="2"/>
        <v>0</v>
      </c>
      <c r="K16" s="124">
        <v>1</v>
      </c>
      <c r="L16" s="125">
        <v>1</v>
      </c>
      <c r="M16" s="125">
        <f t="shared" si="3"/>
        <v>1</v>
      </c>
    </row>
    <row r="17" spans="1:13" ht="11.25">
      <c r="A17" s="100">
        <v>12</v>
      </c>
      <c r="B17" s="16" t="s">
        <v>183</v>
      </c>
      <c r="C17" s="120">
        <v>0</v>
      </c>
      <c r="D17" s="12">
        <v>0</v>
      </c>
      <c r="E17" s="121">
        <f t="shared" si="0"/>
        <v>0</v>
      </c>
      <c r="F17" s="53">
        <v>2724.2</v>
      </c>
      <c r="G17" s="33">
        <v>116.5</v>
      </c>
      <c r="H17" s="53">
        <v>459.3</v>
      </c>
      <c r="I17" s="122">
        <f t="shared" si="1"/>
        <v>2148.3999999999996</v>
      </c>
      <c r="J17" s="123">
        <f t="shared" si="2"/>
        <v>0</v>
      </c>
      <c r="K17" s="124">
        <v>1</v>
      </c>
      <c r="L17" s="125">
        <v>1</v>
      </c>
      <c r="M17" s="125">
        <f t="shared" si="3"/>
        <v>1</v>
      </c>
    </row>
    <row r="18" spans="1:13" ht="11.25">
      <c r="A18" s="100">
        <v>13</v>
      </c>
      <c r="B18" s="23"/>
      <c r="C18" s="120"/>
      <c r="D18" s="12"/>
      <c r="E18" s="121">
        <f t="shared" si="0"/>
        <v>0</v>
      </c>
      <c r="F18" s="53"/>
      <c r="G18" s="13"/>
      <c r="H18" s="53"/>
      <c r="I18" s="122">
        <f t="shared" si="1"/>
        <v>0</v>
      </c>
      <c r="J18" s="123" t="e">
        <f t="shared" si="2"/>
        <v>#DIV/0!</v>
      </c>
      <c r="K18" s="124"/>
      <c r="L18" s="125">
        <v>1</v>
      </c>
      <c r="M18" s="125">
        <f t="shared" si="3"/>
        <v>0</v>
      </c>
    </row>
    <row r="19" spans="1:13" ht="11.25">
      <c r="A19" s="100">
        <v>14</v>
      </c>
      <c r="B19" s="23"/>
      <c r="C19" s="120"/>
      <c r="D19" s="12"/>
      <c r="E19" s="121">
        <f t="shared" si="0"/>
        <v>0</v>
      </c>
      <c r="F19" s="53"/>
      <c r="G19" s="13"/>
      <c r="H19" s="53"/>
      <c r="I19" s="122">
        <f t="shared" si="1"/>
        <v>0</v>
      </c>
      <c r="J19" s="123" t="e">
        <f t="shared" si="2"/>
        <v>#DIV/0!</v>
      </c>
      <c r="K19" s="124"/>
      <c r="L19" s="125">
        <v>1</v>
      </c>
      <c r="M19" s="125">
        <f t="shared" si="3"/>
        <v>0</v>
      </c>
    </row>
    <row r="20" spans="1:13" ht="11.25">
      <c r="A20" s="100">
        <v>15</v>
      </c>
      <c r="B20" s="23"/>
      <c r="C20" s="120"/>
      <c r="D20" s="12"/>
      <c r="E20" s="121">
        <f t="shared" si="0"/>
        <v>0</v>
      </c>
      <c r="F20" s="53"/>
      <c r="G20" s="13"/>
      <c r="H20" s="53"/>
      <c r="I20" s="122">
        <f t="shared" si="1"/>
        <v>0</v>
      </c>
      <c r="J20" s="123" t="e">
        <f t="shared" si="2"/>
        <v>#DIV/0!</v>
      </c>
      <c r="K20" s="124"/>
      <c r="L20" s="125">
        <v>1</v>
      </c>
      <c r="M20" s="125">
        <f t="shared" si="3"/>
        <v>0</v>
      </c>
    </row>
    <row r="21" spans="1:13" ht="11.25">
      <c r="A21" s="100">
        <v>16</v>
      </c>
      <c r="B21" s="23"/>
      <c r="C21" s="120"/>
      <c r="D21" s="12"/>
      <c r="E21" s="121">
        <f t="shared" si="0"/>
        <v>0</v>
      </c>
      <c r="F21" s="53"/>
      <c r="G21" s="13"/>
      <c r="H21" s="53"/>
      <c r="I21" s="122">
        <f t="shared" si="1"/>
        <v>0</v>
      </c>
      <c r="J21" s="123" t="e">
        <f t="shared" si="2"/>
        <v>#DIV/0!</v>
      </c>
      <c r="K21" s="124"/>
      <c r="L21" s="125">
        <v>1</v>
      </c>
      <c r="M21" s="125">
        <f t="shared" si="3"/>
        <v>0</v>
      </c>
    </row>
    <row r="22" spans="1:13" ht="11.25">
      <c r="A22" s="100">
        <v>17</v>
      </c>
      <c r="B22" s="23"/>
      <c r="C22" s="120"/>
      <c r="D22" s="53"/>
      <c r="E22" s="121">
        <f t="shared" si="0"/>
        <v>0</v>
      </c>
      <c r="F22" s="53"/>
      <c r="G22" s="13"/>
      <c r="H22" s="53"/>
      <c r="I22" s="122">
        <f t="shared" si="1"/>
        <v>0</v>
      </c>
      <c r="J22" s="123" t="e">
        <f t="shared" si="2"/>
        <v>#DIV/0!</v>
      </c>
      <c r="K22" s="124"/>
      <c r="L22" s="125">
        <v>1</v>
      </c>
      <c r="M22" s="125">
        <f t="shared" si="3"/>
        <v>0</v>
      </c>
    </row>
    <row r="23" spans="1:13" ht="11.25">
      <c r="A23" s="100">
        <v>18</v>
      </c>
      <c r="B23" s="23"/>
      <c r="C23" s="120"/>
      <c r="D23" s="53"/>
      <c r="E23" s="121">
        <f t="shared" si="0"/>
        <v>0</v>
      </c>
      <c r="F23" s="53"/>
      <c r="G23" s="13"/>
      <c r="H23" s="53"/>
      <c r="I23" s="122">
        <f t="shared" si="1"/>
        <v>0</v>
      </c>
      <c r="J23" s="123" t="e">
        <f t="shared" si="2"/>
        <v>#DIV/0!</v>
      </c>
      <c r="K23" s="124"/>
      <c r="L23" s="125">
        <v>1</v>
      </c>
      <c r="M23" s="125">
        <f t="shared" si="3"/>
        <v>0</v>
      </c>
    </row>
    <row r="24" spans="1:13" ht="11.25">
      <c r="A24" s="100">
        <v>19</v>
      </c>
      <c r="B24" s="23"/>
      <c r="C24" s="120"/>
      <c r="D24" s="12"/>
      <c r="E24" s="121">
        <f t="shared" si="0"/>
        <v>0</v>
      </c>
      <c r="F24" s="53"/>
      <c r="G24" s="13"/>
      <c r="H24" s="53"/>
      <c r="I24" s="122">
        <f t="shared" si="1"/>
        <v>0</v>
      </c>
      <c r="J24" s="123" t="e">
        <f t="shared" si="2"/>
        <v>#DIV/0!</v>
      </c>
      <c r="K24" s="124"/>
      <c r="L24" s="125">
        <v>1</v>
      </c>
      <c r="M24" s="125">
        <f t="shared" si="3"/>
        <v>0</v>
      </c>
    </row>
    <row r="25" spans="1:13" ht="11.25">
      <c r="A25" s="100">
        <v>20</v>
      </c>
      <c r="B25" s="23"/>
      <c r="C25" s="120"/>
      <c r="D25" s="12"/>
      <c r="E25" s="121">
        <f t="shared" si="0"/>
        <v>0</v>
      </c>
      <c r="F25" s="53"/>
      <c r="G25" s="13"/>
      <c r="H25" s="53"/>
      <c r="I25" s="122">
        <f t="shared" si="1"/>
        <v>0</v>
      </c>
      <c r="J25" s="123" t="e">
        <f t="shared" si="2"/>
        <v>#DIV/0!</v>
      </c>
      <c r="K25" s="124"/>
      <c r="L25" s="125">
        <v>1</v>
      </c>
      <c r="M25" s="125">
        <f t="shared" si="3"/>
        <v>0</v>
      </c>
    </row>
    <row r="26" spans="1:13" ht="11.25">
      <c r="A26" s="100">
        <v>21</v>
      </c>
      <c r="B26" s="23"/>
      <c r="C26" s="120"/>
      <c r="D26" s="53"/>
      <c r="E26" s="121">
        <f t="shared" si="0"/>
        <v>0</v>
      </c>
      <c r="F26" s="53"/>
      <c r="G26" s="13"/>
      <c r="H26" s="53"/>
      <c r="I26" s="122">
        <f t="shared" si="1"/>
        <v>0</v>
      </c>
      <c r="J26" s="123" t="e">
        <f t="shared" si="2"/>
        <v>#DIV/0!</v>
      </c>
      <c r="K26" s="124"/>
      <c r="L26" s="125">
        <v>1</v>
      </c>
      <c r="M26" s="125">
        <f t="shared" si="3"/>
        <v>0</v>
      </c>
    </row>
    <row r="27" spans="1:13" ht="11.25">
      <c r="A27" s="100">
        <v>22</v>
      </c>
      <c r="B27" s="23"/>
      <c r="C27" s="120"/>
      <c r="D27" s="12"/>
      <c r="E27" s="121">
        <f t="shared" si="0"/>
        <v>0</v>
      </c>
      <c r="F27" s="54"/>
      <c r="G27" s="18"/>
      <c r="H27" s="54"/>
      <c r="I27" s="122">
        <f t="shared" si="1"/>
        <v>0</v>
      </c>
      <c r="J27" s="123" t="e">
        <f t="shared" si="2"/>
        <v>#DIV/0!</v>
      </c>
      <c r="K27" s="124"/>
      <c r="L27" s="125">
        <v>1</v>
      </c>
      <c r="M27" s="125">
        <f t="shared" si="3"/>
        <v>0</v>
      </c>
    </row>
    <row r="28" spans="1:13" ht="11.25">
      <c r="A28" s="100">
        <v>23</v>
      </c>
      <c r="B28" s="23"/>
      <c r="C28" s="120"/>
      <c r="D28" s="12"/>
      <c r="E28" s="121">
        <f t="shared" si="0"/>
        <v>0</v>
      </c>
      <c r="F28" s="54"/>
      <c r="G28" s="18"/>
      <c r="H28" s="54"/>
      <c r="I28" s="122">
        <f t="shared" si="1"/>
        <v>0</v>
      </c>
      <c r="J28" s="123" t="e">
        <f t="shared" si="2"/>
        <v>#DIV/0!</v>
      </c>
      <c r="K28" s="124"/>
      <c r="L28" s="125">
        <v>1</v>
      </c>
      <c r="M28" s="125">
        <f t="shared" si="3"/>
        <v>0</v>
      </c>
    </row>
    <row r="29" spans="1:13" ht="11.25">
      <c r="A29" s="100">
        <v>24</v>
      </c>
      <c r="B29" s="23"/>
      <c r="C29" s="120"/>
      <c r="D29" s="12"/>
      <c r="E29" s="121">
        <f t="shared" si="0"/>
        <v>0</v>
      </c>
      <c r="F29" s="54"/>
      <c r="G29" s="18"/>
      <c r="H29" s="54"/>
      <c r="I29" s="122">
        <f t="shared" si="1"/>
        <v>0</v>
      </c>
      <c r="J29" s="123" t="e">
        <f t="shared" si="2"/>
        <v>#DIV/0!</v>
      </c>
      <c r="K29" s="124"/>
      <c r="L29" s="125">
        <v>1</v>
      </c>
      <c r="M29" s="125">
        <f t="shared" si="3"/>
        <v>0</v>
      </c>
    </row>
    <row r="30" spans="1:13" ht="11.25">
      <c r="A30" s="205" t="s">
        <v>65</v>
      </c>
      <c r="B30" s="206"/>
      <c r="C30" s="30">
        <f aca="true" t="shared" si="4" ref="C30:I30">SUM(C6:C29)</f>
        <v>0</v>
      </c>
      <c r="D30" s="30">
        <f t="shared" si="4"/>
        <v>0</v>
      </c>
      <c r="E30" s="85">
        <f t="shared" si="4"/>
        <v>0</v>
      </c>
      <c r="F30" s="85">
        <f t="shared" si="4"/>
        <v>46263.6</v>
      </c>
      <c r="G30" s="85">
        <f t="shared" si="4"/>
        <v>8269.4</v>
      </c>
      <c r="H30" s="85">
        <f>SUM(H6:H29)</f>
        <v>14770.099999999999</v>
      </c>
      <c r="I30" s="85">
        <f t="shared" si="4"/>
        <v>23224.1</v>
      </c>
      <c r="J30" s="126" t="s">
        <v>8</v>
      </c>
      <c r="K30" s="127" t="s">
        <v>8</v>
      </c>
      <c r="L30" s="128">
        <v>1</v>
      </c>
      <c r="M30" s="129" t="s">
        <v>8</v>
      </c>
    </row>
    <row r="31" spans="1:13" ht="11.25">
      <c r="A31" s="130"/>
      <c r="B31" s="23"/>
      <c r="C31" s="23"/>
      <c r="D31" s="23"/>
      <c r="I31" s="131"/>
      <c r="K31" s="124"/>
      <c r="L31" s="132"/>
      <c r="M31" s="132"/>
    </row>
    <row r="32" spans="1:13" ht="11.25">
      <c r="A32" s="130"/>
      <c r="B32" s="23"/>
      <c r="C32" s="23"/>
      <c r="D32" s="23"/>
      <c r="K32" s="124"/>
      <c r="L32" s="132"/>
      <c r="M32" s="132"/>
    </row>
    <row r="33" spans="1:13" ht="11.25">
      <c r="A33" s="130"/>
      <c r="B33" s="23"/>
      <c r="C33" s="23"/>
      <c r="D33" s="23"/>
      <c r="K33" s="124"/>
      <c r="L33" s="132"/>
      <c r="M33" s="132"/>
    </row>
    <row r="34" spans="1:13" ht="11.25">
      <c r="A34" s="130"/>
      <c r="B34" s="23"/>
      <c r="C34" s="23"/>
      <c r="D34" s="23"/>
      <c r="K34" s="124"/>
      <c r="L34" s="132"/>
      <c r="M34" s="132"/>
    </row>
    <row r="35" spans="1:13" ht="11.25">
      <c r="A35" s="130"/>
      <c r="B35" s="23"/>
      <c r="C35" s="23"/>
      <c r="D35" s="23"/>
      <c r="K35" s="124"/>
      <c r="L35" s="132"/>
      <c r="M35" s="132"/>
    </row>
    <row r="36" spans="1:13" ht="11.25">
      <c r="A36" s="130"/>
      <c r="B36" s="23"/>
      <c r="C36" s="23"/>
      <c r="D36" s="23"/>
      <c r="K36" s="124"/>
      <c r="L36" s="132"/>
      <c r="M36" s="132"/>
    </row>
    <row r="37" spans="1:13" ht="11.25">
      <c r="A37" s="124"/>
      <c r="B37" s="132"/>
      <c r="C37" s="132"/>
      <c r="D37" s="132"/>
      <c r="K37" s="124"/>
      <c r="L37" s="132"/>
      <c r="M37" s="132"/>
    </row>
    <row r="38" spans="1:13" ht="11.25">
      <c r="A38" s="124"/>
      <c r="B38" s="132"/>
      <c r="C38" s="132"/>
      <c r="D38" s="132"/>
      <c r="K38" s="124"/>
      <c r="L38" s="132"/>
      <c r="M38" s="132"/>
    </row>
    <row r="39" spans="1:13" ht="11.25">
      <c r="A39" s="124"/>
      <c r="B39" s="132"/>
      <c r="C39" s="132"/>
      <c r="D39" s="132"/>
      <c r="K39" s="124"/>
      <c r="L39" s="132"/>
      <c r="M39" s="132"/>
    </row>
    <row r="40" spans="1:13" ht="11.25">
      <c r="A40" s="124"/>
      <c r="B40" s="132"/>
      <c r="C40" s="132"/>
      <c r="D40" s="132"/>
      <c r="K40" s="124"/>
      <c r="L40" s="132"/>
      <c r="M40" s="132"/>
    </row>
    <row r="41" spans="1:13" ht="11.25">
      <c r="A41" s="124"/>
      <c r="B41" s="132"/>
      <c r="C41" s="132"/>
      <c r="D41" s="132"/>
      <c r="K41" s="124"/>
      <c r="L41" s="132"/>
      <c r="M41" s="132"/>
    </row>
    <row r="42" spans="11:13" ht="11.25">
      <c r="K42" s="124"/>
      <c r="L42" s="132"/>
      <c r="M42" s="132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0" sqref="H3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11" t="s">
        <v>120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7" t="s">
        <v>3</v>
      </c>
      <c r="B3" s="205" t="s">
        <v>102</v>
      </c>
      <c r="C3" s="28" t="s">
        <v>121</v>
      </c>
      <c r="D3" s="27"/>
      <c r="E3" s="27"/>
      <c r="F3" s="36" t="s">
        <v>197</v>
      </c>
      <c r="G3" s="36" t="s">
        <v>198</v>
      </c>
      <c r="H3" s="36" t="s">
        <v>196</v>
      </c>
      <c r="I3" s="98" t="s">
        <v>134</v>
      </c>
      <c r="J3" s="98" t="s">
        <v>24</v>
      </c>
      <c r="K3" s="208" t="s">
        <v>15</v>
      </c>
      <c r="L3" s="208" t="s">
        <v>63</v>
      </c>
      <c r="M3" s="6" t="s">
        <v>6</v>
      </c>
    </row>
    <row r="4" spans="1:13" s="10" customFormat="1" ht="56.25" customHeight="1">
      <c r="A4" s="207"/>
      <c r="B4" s="205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9" t="s">
        <v>64</v>
      </c>
      <c r="J4" s="28" t="s">
        <v>62</v>
      </c>
      <c r="K4" s="210"/>
      <c r="L4" s="210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99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0">
        <v>1</v>
      </c>
      <c r="B6" s="195" t="s">
        <v>173</v>
      </c>
      <c r="C6" s="101">
        <v>0</v>
      </c>
      <c r="D6" s="102"/>
      <c r="E6" s="102"/>
      <c r="F6" s="53">
        <v>8419.9</v>
      </c>
      <c r="G6" s="33">
        <v>1601.4</v>
      </c>
      <c r="H6" s="53">
        <v>2481</v>
      </c>
      <c r="I6" s="201">
        <f aca="true" t="shared" si="0" ref="I6:I17">F6-G6-H6</f>
        <v>4337.5</v>
      </c>
      <c r="J6" s="104">
        <f aca="true" t="shared" si="1" ref="J6:J29">C6/I6*100</f>
        <v>0</v>
      </c>
      <c r="K6" s="105">
        <v>1</v>
      </c>
      <c r="L6" s="14">
        <v>0.75</v>
      </c>
      <c r="M6" s="14">
        <f aca="true" t="shared" si="2" ref="M6:M29">K6*L6</f>
        <v>0.75</v>
      </c>
    </row>
    <row r="7" spans="1:13" ht="11.25">
      <c r="A7" s="100">
        <v>2</v>
      </c>
      <c r="B7" s="48" t="s">
        <v>172</v>
      </c>
      <c r="C7" s="101">
        <v>0</v>
      </c>
      <c r="D7" s="102"/>
      <c r="E7" s="102"/>
      <c r="F7" s="53">
        <v>2521.7</v>
      </c>
      <c r="G7" s="33">
        <v>789.2</v>
      </c>
      <c r="H7" s="53">
        <v>441.1</v>
      </c>
      <c r="I7" s="121">
        <f t="shared" si="0"/>
        <v>1291.3999999999996</v>
      </c>
      <c r="J7" s="104">
        <f t="shared" si="1"/>
        <v>0</v>
      </c>
      <c r="K7" s="105">
        <v>1</v>
      </c>
      <c r="L7" s="14">
        <v>0.75</v>
      </c>
      <c r="M7" s="14">
        <f t="shared" si="2"/>
        <v>0.75</v>
      </c>
    </row>
    <row r="8" spans="1:13" ht="11.25">
      <c r="A8" s="100">
        <v>3</v>
      </c>
      <c r="B8" s="48" t="s">
        <v>174</v>
      </c>
      <c r="C8" s="101">
        <v>0</v>
      </c>
      <c r="D8" s="102"/>
      <c r="E8" s="102"/>
      <c r="F8" s="53">
        <v>3358.9</v>
      </c>
      <c r="G8" s="33">
        <v>116.5</v>
      </c>
      <c r="H8" s="53">
        <v>539.4</v>
      </c>
      <c r="I8" s="121">
        <f t="shared" si="0"/>
        <v>2703</v>
      </c>
      <c r="J8" s="104">
        <f t="shared" si="1"/>
        <v>0</v>
      </c>
      <c r="K8" s="105">
        <v>1</v>
      </c>
      <c r="L8" s="14">
        <v>0.75</v>
      </c>
      <c r="M8" s="14">
        <f t="shared" si="2"/>
        <v>0.75</v>
      </c>
    </row>
    <row r="9" spans="1:13" ht="11.25">
      <c r="A9" s="100">
        <v>4</v>
      </c>
      <c r="B9" s="48" t="s">
        <v>175</v>
      </c>
      <c r="C9" s="101">
        <v>0</v>
      </c>
      <c r="D9" s="102"/>
      <c r="E9" s="102"/>
      <c r="F9" s="53">
        <v>2083.4</v>
      </c>
      <c r="G9" s="33">
        <v>789.2</v>
      </c>
      <c r="H9" s="53">
        <v>203.8</v>
      </c>
      <c r="I9" s="121">
        <f t="shared" si="0"/>
        <v>1090.4</v>
      </c>
      <c r="J9" s="104">
        <f t="shared" si="1"/>
        <v>0</v>
      </c>
      <c r="K9" s="105">
        <v>1</v>
      </c>
      <c r="L9" s="14">
        <v>0.75</v>
      </c>
      <c r="M9" s="14">
        <f t="shared" si="2"/>
        <v>0.75</v>
      </c>
    </row>
    <row r="10" spans="1:13" ht="11.25">
      <c r="A10" s="100">
        <v>5</v>
      </c>
      <c r="B10" s="48" t="s">
        <v>176</v>
      </c>
      <c r="C10" s="101">
        <v>0</v>
      </c>
      <c r="D10" s="102"/>
      <c r="E10" s="102"/>
      <c r="F10" s="53">
        <v>1453.5</v>
      </c>
      <c r="G10" s="33">
        <v>46.7</v>
      </c>
      <c r="H10" s="53">
        <v>261.5</v>
      </c>
      <c r="I10" s="121">
        <f t="shared" si="0"/>
        <v>1145.3</v>
      </c>
      <c r="J10" s="104">
        <f t="shared" si="1"/>
        <v>0</v>
      </c>
      <c r="K10" s="105">
        <v>1</v>
      </c>
      <c r="L10" s="14">
        <v>0.75</v>
      </c>
      <c r="M10" s="14">
        <f t="shared" si="2"/>
        <v>0.75</v>
      </c>
    </row>
    <row r="11" spans="1:13" ht="11.25">
      <c r="A11" s="100">
        <v>6</v>
      </c>
      <c r="B11" s="48" t="s">
        <v>177</v>
      </c>
      <c r="C11" s="101">
        <v>0</v>
      </c>
      <c r="D11" s="102"/>
      <c r="E11" s="102"/>
      <c r="F11" s="53">
        <v>1399.9</v>
      </c>
      <c r="G11" s="33">
        <v>46.8</v>
      </c>
      <c r="H11" s="53">
        <v>374.5</v>
      </c>
      <c r="I11" s="121">
        <f t="shared" si="0"/>
        <v>978.6000000000001</v>
      </c>
      <c r="J11" s="104">
        <f t="shared" si="1"/>
        <v>0</v>
      </c>
      <c r="K11" s="105">
        <v>1</v>
      </c>
      <c r="L11" s="14">
        <v>0.75</v>
      </c>
      <c r="M11" s="14">
        <f t="shared" si="2"/>
        <v>0.75</v>
      </c>
    </row>
    <row r="12" spans="1:13" ht="11.25">
      <c r="A12" s="100">
        <v>7</v>
      </c>
      <c r="B12" s="48" t="s">
        <v>178</v>
      </c>
      <c r="C12" s="101">
        <v>0</v>
      </c>
      <c r="D12" s="102"/>
      <c r="E12" s="102"/>
      <c r="F12" s="53">
        <v>1804.5</v>
      </c>
      <c r="G12" s="33">
        <v>46.7</v>
      </c>
      <c r="H12" s="53">
        <v>296.2</v>
      </c>
      <c r="I12" s="121">
        <f t="shared" si="0"/>
        <v>1461.6</v>
      </c>
      <c r="J12" s="104">
        <f t="shared" si="1"/>
        <v>0</v>
      </c>
      <c r="K12" s="105">
        <v>1</v>
      </c>
      <c r="L12" s="14">
        <v>0.75</v>
      </c>
      <c r="M12" s="14">
        <f t="shared" si="2"/>
        <v>0.75</v>
      </c>
    </row>
    <row r="13" spans="1:13" ht="11.25">
      <c r="A13" s="100">
        <v>8</v>
      </c>
      <c r="B13" s="48" t="s">
        <v>180</v>
      </c>
      <c r="C13" s="101">
        <v>0</v>
      </c>
      <c r="D13" s="102"/>
      <c r="E13" s="102"/>
      <c r="F13" s="53">
        <v>4810.4</v>
      </c>
      <c r="G13" s="33">
        <v>859</v>
      </c>
      <c r="H13" s="53">
        <v>1391.3</v>
      </c>
      <c r="I13" s="121">
        <f t="shared" si="0"/>
        <v>2560.0999999999995</v>
      </c>
      <c r="J13" s="104">
        <f t="shared" si="1"/>
        <v>0</v>
      </c>
      <c r="K13" s="105">
        <v>1</v>
      </c>
      <c r="L13" s="14">
        <v>0.75</v>
      </c>
      <c r="M13" s="14">
        <f t="shared" si="2"/>
        <v>0.75</v>
      </c>
    </row>
    <row r="14" spans="1:13" ht="11.25">
      <c r="A14" s="100">
        <v>9</v>
      </c>
      <c r="B14" s="48" t="s">
        <v>179</v>
      </c>
      <c r="C14" s="101">
        <v>0</v>
      </c>
      <c r="D14" s="102"/>
      <c r="E14" s="102"/>
      <c r="F14" s="53">
        <v>3016.8</v>
      </c>
      <c r="G14" s="33">
        <v>1464.3</v>
      </c>
      <c r="H14" s="53">
        <v>536.9</v>
      </c>
      <c r="I14" s="121">
        <f t="shared" si="0"/>
        <v>1015.6000000000003</v>
      </c>
      <c r="J14" s="104">
        <f t="shared" si="1"/>
        <v>0</v>
      </c>
      <c r="K14" s="105">
        <v>1</v>
      </c>
      <c r="L14" s="14">
        <v>0.75</v>
      </c>
      <c r="M14" s="14">
        <f t="shared" si="2"/>
        <v>0.75</v>
      </c>
    </row>
    <row r="15" spans="1:13" ht="11.25">
      <c r="A15" s="100">
        <v>10</v>
      </c>
      <c r="B15" s="48" t="s">
        <v>181</v>
      </c>
      <c r="C15" s="101">
        <v>0</v>
      </c>
      <c r="D15" s="102"/>
      <c r="E15" s="102"/>
      <c r="F15" s="53">
        <v>5084</v>
      </c>
      <c r="G15" s="33">
        <v>2276.6</v>
      </c>
      <c r="H15" s="53">
        <v>686.6</v>
      </c>
      <c r="I15" s="121">
        <f t="shared" si="0"/>
        <v>2120.8</v>
      </c>
      <c r="J15" s="104">
        <f t="shared" si="1"/>
        <v>0</v>
      </c>
      <c r="K15" s="105">
        <v>1</v>
      </c>
      <c r="L15" s="14">
        <v>0.75</v>
      </c>
      <c r="M15" s="14">
        <f t="shared" si="2"/>
        <v>0.75</v>
      </c>
    </row>
    <row r="16" spans="1:13" ht="11.25">
      <c r="A16" s="100">
        <v>11</v>
      </c>
      <c r="B16" s="48" t="s">
        <v>182</v>
      </c>
      <c r="C16" s="101">
        <v>0</v>
      </c>
      <c r="D16" s="102"/>
      <c r="E16" s="102"/>
      <c r="F16" s="53">
        <v>9586.4</v>
      </c>
      <c r="G16" s="33">
        <v>116.5</v>
      </c>
      <c r="H16" s="53">
        <v>7098.5</v>
      </c>
      <c r="I16" s="121">
        <f t="shared" si="0"/>
        <v>2371.3999999999996</v>
      </c>
      <c r="J16" s="104">
        <f t="shared" si="1"/>
        <v>0</v>
      </c>
      <c r="K16" s="105">
        <v>1</v>
      </c>
      <c r="L16" s="14">
        <v>0.75</v>
      </c>
      <c r="M16" s="14">
        <f t="shared" si="2"/>
        <v>0.75</v>
      </c>
    </row>
    <row r="17" spans="1:13" ht="11.25">
      <c r="A17" s="100">
        <v>12</v>
      </c>
      <c r="B17" s="48" t="s">
        <v>183</v>
      </c>
      <c r="C17" s="101">
        <v>0</v>
      </c>
      <c r="D17" s="102"/>
      <c r="E17" s="102"/>
      <c r="F17" s="53">
        <v>2724.2</v>
      </c>
      <c r="G17" s="33">
        <v>116.5</v>
      </c>
      <c r="H17" s="53">
        <v>459.3</v>
      </c>
      <c r="I17" s="121">
        <f t="shared" si="0"/>
        <v>2148.3999999999996</v>
      </c>
      <c r="J17" s="104">
        <f t="shared" si="1"/>
        <v>0</v>
      </c>
      <c r="K17" s="105">
        <v>1</v>
      </c>
      <c r="L17" s="14">
        <v>0.75</v>
      </c>
      <c r="M17" s="14">
        <f t="shared" si="2"/>
        <v>0.75</v>
      </c>
    </row>
    <row r="18" spans="1:13" ht="11.25">
      <c r="A18" s="100">
        <v>13</v>
      </c>
      <c r="B18" s="48"/>
      <c r="C18" s="101"/>
      <c r="D18" s="102"/>
      <c r="E18" s="102"/>
      <c r="F18" s="53"/>
      <c r="G18" s="13"/>
      <c r="H18" s="53"/>
      <c r="I18" s="202">
        <f aca="true" t="shared" si="3" ref="I18:I29">F18-G18-H18</f>
        <v>0</v>
      </c>
      <c r="J18" s="104" t="e">
        <f t="shared" si="1"/>
        <v>#DIV/0!</v>
      </c>
      <c r="K18" s="105"/>
      <c r="L18" s="14">
        <v>0.75</v>
      </c>
      <c r="M18" s="14">
        <f t="shared" si="2"/>
        <v>0</v>
      </c>
    </row>
    <row r="19" spans="1:13" ht="11.25">
      <c r="A19" s="100">
        <v>14</v>
      </c>
      <c r="B19" s="48"/>
      <c r="C19" s="101"/>
      <c r="D19" s="102"/>
      <c r="E19" s="102"/>
      <c r="F19" s="53"/>
      <c r="G19" s="13"/>
      <c r="H19" s="53"/>
      <c r="I19" s="103">
        <f t="shared" si="3"/>
        <v>0</v>
      </c>
      <c r="J19" s="104" t="e">
        <f t="shared" si="1"/>
        <v>#DIV/0!</v>
      </c>
      <c r="K19" s="105"/>
      <c r="L19" s="14">
        <v>0.75</v>
      </c>
      <c r="M19" s="14">
        <f t="shared" si="2"/>
        <v>0</v>
      </c>
    </row>
    <row r="20" spans="1:13" ht="11.25">
      <c r="A20" s="100">
        <v>15</v>
      </c>
      <c r="B20" s="48"/>
      <c r="C20" s="101"/>
      <c r="D20" s="102"/>
      <c r="E20" s="102"/>
      <c r="F20" s="53"/>
      <c r="G20" s="13"/>
      <c r="H20" s="53"/>
      <c r="I20" s="103">
        <f t="shared" si="3"/>
        <v>0</v>
      </c>
      <c r="J20" s="104" t="e">
        <f t="shared" si="1"/>
        <v>#DIV/0!</v>
      </c>
      <c r="K20" s="105"/>
      <c r="L20" s="14">
        <v>0.75</v>
      </c>
      <c r="M20" s="14">
        <f t="shared" si="2"/>
        <v>0</v>
      </c>
    </row>
    <row r="21" spans="1:13" ht="11.25">
      <c r="A21" s="100">
        <v>16</v>
      </c>
      <c r="B21" s="48"/>
      <c r="C21" s="101"/>
      <c r="D21" s="102"/>
      <c r="E21" s="102"/>
      <c r="F21" s="53"/>
      <c r="G21" s="13"/>
      <c r="H21" s="53"/>
      <c r="I21" s="103">
        <f t="shared" si="3"/>
        <v>0</v>
      </c>
      <c r="J21" s="104" t="e">
        <f t="shared" si="1"/>
        <v>#DIV/0!</v>
      </c>
      <c r="K21" s="105"/>
      <c r="L21" s="14">
        <v>0.75</v>
      </c>
      <c r="M21" s="14">
        <f t="shared" si="2"/>
        <v>0</v>
      </c>
    </row>
    <row r="22" spans="1:13" ht="11.25">
      <c r="A22" s="100">
        <v>17</v>
      </c>
      <c r="B22" s="48"/>
      <c r="C22" s="101"/>
      <c r="D22" s="102"/>
      <c r="E22" s="102"/>
      <c r="F22" s="53"/>
      <c r="G22" s="13"/>
      <c r="H22" s="53"/>
      <c r="I22" s="103">
        <f t="shared" si="3"/>
        <v>0</v>
      </c>
      <c r="J22" s="104" t="e">
        <f t="shared" si="1"/>
        <v>#DIV/0!</v>
      </c>
      <c r="K22" s="105"/>
      <c r="L22" s="14">
        <v>0.75</v>
      </c>
      <c r="M22" s="14">
        <f t="shared" si="2"/>
        <v>0</v>
      </c>
    </row>
    <row r="23" spans="1:13" ht="11.25">
      <c r="A23" s="100">
        <v>18</v>
      </c>
      <c r="B23" s="48"/>
      <c r="C23" s="101"/>
      <c r="D23" s="102"/>
      <c r="E23" s="102"/>
      <c r="F23" s="53"/>
      <c r="G23" s="13"/>
      <c r="H23" s="53"/>
      <c r="I23" s="103">
        <f t="shared" si="3"/>
        <v>0</v>
      </c>
      <c r="J23" s="104" t="e">
        <f t="shared" si="1"/>
        <v>#DIV/0!</v>
      </c>
      <c r="K23" s="105"/>
      <c r="L23" s="14">
        <v>0.75</v>
      </c>
      <c r="M23" s="14">
        <f t="shared" si="2"/>
        <v>0</v>
      </c>
    </row>
    <row r="24" spans="1:13" ht="11.25">
      <c r="A24" s="100">
        <v>19</v>
      </c>
      <c r="B24" s="48"/>
      <c r="C24" s="101"/>
      <c r="D24" s="102"/>
      <c r="E24" s="102"/>
      <c r="F24" s="53"/>
      <c r="G24" s="13"/>
      <c r="H24" s="53"/>
      <c r="I24" s="103">
        <f t="shared" si="3"/>
        <v>0</v>
      </c>
      <c r="J24" s="104" t="e">
        <f t="shared" si="1"/>
        <v>#DIV/0!</v>
      </c>
      <c r="K24" s="105"/>
      <c r="L24" s="14">
        <v>0.75</v>
      </c>
      <c r="M24" s="14">
        <f t="shared" si="2"/>
        <v>0</v>
      </c>
    </row>
    <row r="25" spans="1:13" ht="11.25">
      <c r="A25" s="100">
        <v>20</v>
      </c>
      <c r="B25" s="48"/>
      <c r="C25" s="101"/>
      <c r="D25" s="102"/>
      <c r="E25" s="102"/>
      <c r="F25" s="53"/>
      <c r="G25" s="13"/>
      <c r="H25" s="53"/>
      <c r="I25" s="103">
        <f t="shared" si="3"/>
        <v>0</v>
      </c>
      <c r="J25" s="104" t="e">
        <f t="shared" si="1"/>
        <v>#DIV/0!</v>
      </c>
      <c r="K25" s="105"/>
      <c r="L25" s="14">
        <v>0.75</v>
      </c>
      <c r="M25" s="14">
        <f t="shared" si="2"/>
        <v>0</v>
      </c>
    </row>
    <row r="26" spans="1:13" ht="11.25">
      <c r="A26" s="100">
        <v>21</v>
      </c>
      <c r="B26" s="48"/>
      <c r="C26" s="101"/>
      <c r="D26" s="102"/>
      <c r="E26" s="102"/>
      <c r="F26" s="53"/>
      <c r="G26" s="13"/>
      <c r="H26" s="53"/>
      <c r="I26" s="103">
        <f t="shared" si="3"/>
        <v>0</v>
      </c>
      <c r="J26" s="104" t="e">
        <f t="shared" si="1"/>
        <v>#DIV/0!</v>
      </c>
      <c r="K26" s="105"/>
      <c r="L26" s="14">
        <v>0.75</v>
      </c>
      <c r="M26" s="14">
        <f t="shared" si="2"/>
        <v>0</v>
      </c>
    </row>
    <row r="27" spans="1:13" ht="11.25">
      <c r="A27" s="100">
        <v>22</v>
      </c>
      <c r="B27" s="48"/>
      <c r="C27" s="101"/>
      <c r="D27" s="106"/>
      <c r="E27" s="106"/>
      <c r="F27" s="54"/>
      <c r="G27" s="18"/>
      <c r="H27" s="54"/>
      <c r="I27" s="103">
        <f t="shared" si="3"/>
        <v>0</v>
      </c>
      <c r="J27" s="104" t="e">
        <f t="shared" si="1"/>
        <v>#DIV/0!</v>
      </c>
      <c r="K27" s="105"/>
      <c r="L27" s="14">
        <v>0.75</v>
      </c>
      <c r="M27" s="14">
        <f t="shared" si="2"/>
        <v>0</v>
      </c>
    </row>
    <row r="28" spans="1:13" ht="11.25">
      <c r="A28" s="100">
        <v>23</v>
      </c>
      <c r="B28" s="48"/>
      <c r="C28" s="101"/>
      <c r="D28" s="106"/>
      <c r="E28" s="106"/>
      <c r="F28" s="54"/>
      <c r="G28" s="18"/>
      <c r="H28" s="54"/>
      <c r="I28" s="103">
        <f t="shared" si="3"/>
        <v>0</v>
      </c>
      <c r="J28" s="104" t="e">
        <f t="shared" si="1"/>
        <v>#DIV/0!</v>
      </c>
      <c r="K28" s="105"/>
      <c r="L28" s="14">
        <v>0.75</v>
      </c>
      <c r="M28" s="14">
        <f t="shared" si="2"/>
        <v>0</v>
      </c>
    </row>
    <row r="29" spans="1:13" ht="11.25">
      <c r="A29" s="100">
        <v>24</v>
      </c>
      <c r="B29" s="48"/>
      <c r="C29" s="101"/>
      <c r="D29" s="106"/>
      <c r="E29" s="106"/>
      <c r="F29" s="54"/>
      <c r="G29" s="18"/>
      <c r="H29" s="54"/>
      <c r="I29" s="103">
        <f t="shared" si="3"/>
        <v>0</v>
      </c>
      <c r="J29" s="104" t="e">
        <f t="shared" si="1"/>
        <v>#DIV/0!</v>
      </c>
      <c r="K29" s="105"/>
      <c r="L29" s="14">
        <v>0.75</v>
      </c>
      <c r="M29" s="14">
        <f t="shared" si="2"/>
        <v>0</v>
      </c>
    </row>
    <row r="30" spans="1:13" ht="11.25">
      <c r="A30" s="205" t="s">
        <v>65</v>
      </c>
      <c r="B30" s="206"/>
      <c r="C30" s="19">
        <f aca="true" t="shared" si="4" ref="C30:I30">SUM(C6:C29)</f>
        <v>0</v>
      </c>
      <c r="D30" s="19">
        <f t="shared" si="4"/>
        <v>0</v>
      </c>
      <c r="E30" s="19">
        <f t="shared" si="4"/>
        <v>0</v>
      </c>
      <c r="F30" s="19">
        <f t="shared" si="4"/>
        <v>46263.6</v>
      </c>
      <c r="G30" s="19">
        <f t="shared" si="4"/>
        <v>8269.4</v>
      </c>
      <c r="H30" s="19">
        <f t="shared" si="4"/>
        <v>14770.099999999999</v>
      </c>
      <c r="I30" s="19">
        <f t="shared" si="4"/>
        <v>23224.1</v>
      </c>
      <c r="J30" s="107" t="s">
        <v>8</v>
      </c>
      <c r="K30" s="108" t="s">
        <v>8</v>
      </c>
      <c r="L30" s="20">
        <v>0.75</v>
      </c>
      <c r="M30" s="59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9"/>
      <c r="K41" s="24"/>
    </row>
    <row r="42" spans="1:11" s="25" customFormat="1" ht="11.25">
      <c r="A42" s="24"/>
      <c r="I42" s="109"/>
      <c r="K42" s="24"/>
    </row>
    <row r="43" ht="11.25">
      <c r="I43" s="110"/>
    </row>
    <row r="44" ht="11.25">
      <c r="I44" s="110"/>
    </row>
    <row r="45" ht="11.25">
      <c r="I45" s="110"/>
    </row>
    <row r="46" ht="11.25">
      <c r="I46" s="110"/>
    </row>
    <row r="47" ht="11.25">
      <c r="I47" s="110"/>
    </row>
    <row r="48" ht="11.25">
      <c r="I48" s="110"/>
    </row>
    <row r="49" ht="11.25">
      <c r="I49" s="110"/>
    </row>
    <row r="50" ht="11.25">
      <c r="I50" s="110"/>
    </row>
    <row r="51" ht="11.25">
      <c r="I51" s="110"/>
    </row>
    <row r="52" ht="11.25">
      <c r="I52" s="110"/>
    </row>
    <row r="53" ht="11.25">
      <c r="I53" s="110"/>
    </row>
    <row r="54" ht="11.25">
      <c r="I54" s="110"/>
    </row>
    <row r="55" ht="11.25">
      <c r="I55" s="110"/>
    </row>
    <row r="56" ht="11.25">
      <c r="I56" s="110"/>
    </row>
    <row r="57" ht="11.25">
      <c r="I57" s="110"/>
    </row>
    <row r="58" ht="11.25">
      <c r="I58" s="110"/>
    </row>
    <row r="59" ht="11.25">
      <c r="I59" s="110"/>
    </row>
    <row r="60" ht="11.25">
      <c r="I60" s="110"/>
    </row>
    <row r="61" ht="11.25">
      <c r="I61" s="110"/>
    </row>
    <row r="62" ht="11.25">
      <c r="I62" s="110"/>
    </row>
    <row r="63" ht="11.25">
      <c r="I63" s="110"/>
    </row>
    <row r="64" ht="11.25">
      <c r="I64" s="110"/>
    </row>
    <row r="65" ht="11.25">
      <c r="I65" s="110"/>
    </row>
    <row r="66" ht="11.25">
      <c r="I66" s="110"/>
    </row>
    <row r="67" ht="11.25">
      <c r="I67" s="110"/>
    </row>
    <row r="68" ht="11.25">
      <c r="I68" s="110"/>
    </row>
    <row r="69" ht="11.25">
      <c r="I69" s="110"/>
    </row>
    <row r="70" ht="11.25">
      <c r="I70" s="110"/>
    </row>
    <row r="71" ht="11.25">
      <c r="I71" s="110"/>
    </row>
    <row r="72" ht="11.25">
      <c r="I72" s="110"/>
    </row>
    <row r="73" ht="11.25">
      <c r="I73" s="110"/>
    </row>
    <row r="74" ht="11.25">
      <c r="I74" s="110"/>
    </row>
    <row r="75" ht="11.25">
      <c r="I75" s="110"/>
    </row>
    <row r="76" ht="11.25">
      <c r="I76" s="110"/>
    </row>
    <row r="77" ht="11.25">
      <c r="I77" s="110"/>
    </row>
    <row r="78" ht="11.25">
      <c r="I78" s="110"/>
    </row>
    <row r="79" ht="11.25">
      <c r="I79" s="110"/>
    </row>
    <row r="80" ht="11.25">
      <c r="I80" s="110"/>
    </row>
    <row r="81" ht="11.25">
      <c r="I81" s="110"/>
    </row>
    <row r="82" ht="11.25">
      <c r="I82" s="110"/>
    </row>
    <row r="83" ht="11.25">
      <c r="I83" s="110"/>
    </row>
    <row r="84" ht="11.25">
      <c r="I84" s="110"/>
    </row>
    <row r="85" ht="11.25">
      <c r="I85" s="110"/>
    </row>
    <row r="86" ht="11.25">
      <c r="I86" s="110"/>
    </row>
    <row r="87" ht="11.25">
      <c r="I87" s="110"/>
    </row>
    <row r="88" ht="11.25">
      <c r="I88" s="110"/>
    </row>
    <row r="89" ht="11.25">
      <c r="I89" s="110"/>
    </row>
    <row r="90" ht="11.25">
      <c r="I90" s="110"/>
    </row>
    <row r="91" ht="11.25">
      <c r="I91" s="110"/>
    </row>
    <row r="92" ht="11.25">
      <c r="I92" s="110"/>
    </row>
    <row r="93" ht="11.25">
      <c r="I93" s="110"/>
    </row>
    <row r="94" ht="11.25">
      <c r="I94" s="110"/>
    </row>
    <row r="95" ht="11.25">
      <c r="I95" s="110"/>
    </row>
    <row r="96" ht="11.25">
      <c r="I96" s="110"/>
    </row>
    <row r="97" ht="11.25">
      <c r="I97" s="110"/>
    </row>
    <row r="98" ht="11.25">
      <c r="I98" s="110"/>
    </row>
    <row r="99" ht="11.25">
      <c r="I99" s="110"/>
    </row>
    <row r="100" ht="11.25">
      <c r="I100" s="110"/>
    </row>
    <row r="101" ht="11.25">
      <c r="I101" s="110"/>
    </row>
    <row r="102" ht="11.25">
      <c r="I102" s="110"/>
    </row>
    <row r="103" ht="11.25">
      <c r="I103" s="110"/>
    </row>
    <row r="104" ht="11.25">
      <c r="I104" s="110"/>
    </row>
    <row r="105" ht="11.25">
      <c r="I105" s="110"/>
    </row>
    <row r="106" ht="11.25">
      <c r="I106" s="110"/>
    </row>
    <row r="107" ht="11.25">
      <c r="I107" s="110"/>
    </row>
    <row r="108" ht="11.25">
      <c r="I108" s="110"/>
    </row>
    <row r="109" ht="11.25">
      <c r="I109" s="110"/>
    </row>
    <row r="110" ht="11.25">
      <c r="I110" s="110"/>
    </row>
    <row r="111" ht="11.25">
      <c r="I111" s="110"/>
    </row>
    <row r="112" ht="11.25">
      <c r="I112" s="110"/>
    </row>
    <row r="113" ht="11.25">
      <c r="I113" s="110"/>
    </row>
    <row r="114" ht="11.25">
      <c r="I114" s="110"/>
    </row>
    <row r="115" ht="11.25">
      <c r="I115" s="110"/>
    </row>
    <row r="116" ht="11.25">
      <c r="I116" s="110"/>
    </row>
    <row r="117" ht="11.25">
      <c r="I117" s="110"/>
    </row>
    <row r="118" ht="11.25">
      <c r="I118" s="110"/>
    </row>
    <row r="119" ht="11.25">
      <c r="I119" s="110"/>
    </row>
    <row r="120" ht="11.25">
      <c r="I120" s="110"/>
    </row>
    <row r="121" ht="11.25">
      <c r="I121" s="110"/>
    </row>
    <row r="122" ht="11.25">
      <c r="I122" s="110"/>
    </row>
    <row r="123" ht="11.25">
      <c r="I123" s="110"/>
    </row>
    <row r="124" ht="11.25">
      <c r="I124" s="110"/>
    </row>
    <row r="125" ht="11.25">
      <c r="I125" s="110"/>
    </row>
    <row r="126" ht="11.25">
      <c r="I126" s="110"/>
    </row>
    <row r="127" ht="11.25">
      <c r="I127" s="110"/>
    </row>
    <row r="128" ht="11.25">
      <c r="I128" s="110"/>
    </row>
    <row r="129" ht="11.25">
      <c r="I129" s="110"/>
    </row>
    <row r="130" ht="11.25">
      <c r="I130" s="110"/>
    </row>
    <row r="131" ht="11.25">
      <c r="I131" s="110"/>
    </row>
    <row r="132" ht="11.25">
      <c r="I132" s="110"/>
    </row>
    <row r="133" ht="11.25">
      <c r="I133" s="110"/>
    </row>
    <row r="134" ht="11.25">
      <c r="I134" s="110"/>
    </row>
    <row r="135" ht="11.25">
      <c r="I135" s="110"/>
    </row>
    <row r="136" ht="11.25">
      <c r="I136" s="110"/>
    </row>
    <row r="137" ht="11.25">
      <c r="I137" s="110"/>
    </row>
    <row r="138" ht="11.25">
      <c r="I138" s="110"/>
    </row>
    <row r="139" ht="11.25">
      <c r="I139" s="110"/>
    </row>
    <row r="140" ht="11.25">
      <c r="I140" s="110"/>
    </row>
    <row r="141" ht="11.25">
      <c r="I141" s="110"/>
    </row>
    <row r="142" ht="11.25">
      <c r="I142" s="110"/>
    </row>
    <row r="143" ht="11.25">
      <c r="I143" s="110"/>
    </row>
    <row r="144" ht="11.25">
      <c r="I144" s="110"/>
    </row>
    <row r="145" ht="11.25">
      <c r="I145" s="110"/>
    </row>
    <row r="146" ht="11.25">
      <c r="I146" s="110"/>
    </row>
    <row r="147" ht="11.25">
      <c r="I147" s="110"/>
    </row>
    <row r="148" ht="11.25">
      <c r="I148" s="110"/>
    </row>
    <row r="149" ht="11.25">
      <c r="I149" s="110"/>
    </row>
    <row r="150" ht="11.25">
      <c r="I150" s="110"/>
    </row>
    <row r="151" ht="11.25">
      <c r="I151" s="110"/>
    </row>
    <row r="152" ht="11.25">
      <c r="I152" s="110"/>
    </row>
    <row r="153" ht="11.25">
      <c r="I153" s="110"/>
    </row>
    <row r="154" ht="11.25">
      <c r="I154" s="110"/>
    </row>
    <row r="155" ht="11.25">
      <c r="I155" s="110"/>
    </row>
    <row r="156" ht="11.25">
      <c r="I156" s="110"/>
    </row>
    <row r="157" ht="11.25">
      <c r="I157" s="110"/>
    </row>
    <row r="158" ht="11.25">
      <c r="I158" s="110"/>
    </row>
    <row r="159" ht="11.25">
      <c r="I159" s="110"/>
    </row>
    <row r="160" ht="11.25">
      <c r="I160" s="110"/>
    </row>
    <row r="161" ht="11.25">
      <c r="I161" s="110"/>
    </row>
    <row r="162" ht="11.25">
      <c r="I162" s="110"/>
    </row>
    <row r="163" ht="11.25">
      <c r="I163" s="110"/>
    </row>
    <row r="164" ht="11.25">
      <c r="I164" s="110"/>
    </row>
    <row r="165" ht="11.25">
      <c r="I165" s="110"/>
    </row>
    <row r="166" ht="11.25">
      <c r="I166" s="110"/>
    </row>
    <row r="167" ht="11.25">
      <c r="I167" s="110"/>
    </row>
    <row r="168" ht="11.25">
      <c r="I168" s="110"/>
    </row>
    <row r="169" ht="11.25">
      <c r="I169" s="110"/>
    </row>
    <row r="170" ht="11.25">
      <c r="I170" s="110"/>
    </row>
    <row r="171" ht="11.25">
      <c r="I171" s="110"/>
    </row>
    <row r="172" ht="11.25">
      <c r="I172" s="110"/>
    </row>
    <row r="173" ht="11.25">
      <c r="I173" s="110"/>
    </row>
    <row r="174" ht="11.25">
      <c r="I174" s="110"/>
    </row>
    <row r="175" ht="11.25">
      <c r="I175" s="110"/>
    </row>
    <row r="176" ht="11.25">
      <c r="I176" s="110"/>
    </row>
    <row r="177" ht="11.25">
      <c r="I177" s="110"/>
    </row>
    <row r="178" ht="11.25">
      <c r="I178" s="110"/>
    </row>
    <row r="179" ht="11.25">
      <c r="I179" s="110"/>
    </row>
    <row r="180" ht="11.25">
      <c r="I180" s="110"/>
    </row>
    <row r="181" ht="11.25">
      <c r="I181" s="110"/>
    </row>
    <row r="182" ht="11.25">
      <c r="I182" s="110"/>
    </row>
    <row r="183" ht="11.25">
      <c r="I183" s="110"/>
    </row>
    <row r="184" ht="11.25">
      <c r="I184" s="110"/>
    </row>
    <row r="185" ht="11.25">
      <c r="I185" s="110"/>
    </row>
    <row r="186" ht="11.25">
      <c r="I186" s="110"/>
    </row>
    <row r="187" ht="11.25">
      <c r="I187" s="110"/>
    </row>
    <row r="188" ht="11.25">
      <c r="I188" s="110"/>
    </row>
    <row r="189" ht="11.25">
      <c r="I189" s="110"/>
    </row>
    <row r="190" ht="11.25">
      <c r="I190" s="110"/>
    </row>
    <row r="191" ht="11.25">
      <c r="I191" s="110"/>
    </row>
    <row r="192" ht="11.25">
      <c r="I192" s="110"/>
    </row>
    <row r="193" ht="11.25">
      <c r="I193" s="110"/>
    </row>
    <row r="194" ht="11.25">
      <c r="I194" s="110"/>
    </row>
    <row r="195" ht="11.25">
      <c r="I195" s="110"/>
    </row>
    <row r="196" ht="11.25">
      <c r="I196" s="110"/>
    </row>
    <row r="197" ht="11.25">
      <c r="I197" s="110"/>
    </row>
    <row r="198" ht="11.25">
      <c r="I198" s="110"/>
    </row>
    <row r="199" ht="11.25">
      <c r="I199" s="110"/>
    </row>
    <row r="200" ht="11.25">
      <c r="I200" s="110"/>
    </row>
    <row r="201" ht="11.25">
      <c r="I201" s="110"/>
    </row>
    <row r="202" ht="11.25">
      <c r="I202" s="110"/>
    </row>
    <row r="203" ht="11.25">
      <c r="I203" s="110"/>
    </row>
    <row r="204" ht="11.25">
      <c r="I204" s="110"/>
    </row>
    <row r="205" ht="11.25">
      <c r="I205" s="110"/>
    </row>
    <row r="206" ht="11.25">
      <c r="I206" s="110"/>
    </row>
    <row r="207" ht="11.25">
      <c r="I207" s="110"/>
    </row>
    <row r="208" ht="11.25">
      <c r="I208" s="110"/>
    </row>
    <row r="209" ht="11.25">
      <c r="I209" s="110"/>
    </row>
    <row r="210" ht="11.25">
      <c r="I210" s="110"/>
    </row>
    <row r="211" ht="11.25">
      <c r="I211" s="110"/>
    </row>
    <row r="212" ht="11.25">
      <c r="I212" s="110"/>
    </row>
    <row r="213" ht="11.25">
      <c r="I213" s="110"/>
    </row>
    <row r="214" ht="11.25">
      <c r="I214" s="110"/>
    </row>
    <row r="215" ht="11.25">
      <c r="I215" s="110"/>
    </row>
    <row r="216" ht="11.25">
      <c r="I216" s="110"/>
    </row>
    <row r="217" ht="11.25">
      <c r="I217" s="110"/>
    </row>
    <row r="218" ht="11.25">
      <c r="I218" s="110"/>
    </row>
    <row r="219" ht="11.25">
      <c r="I219" s="110"/>
    </row>
    <row r="220" ht="11.25">
      <c r="I220" s="110"/>
    </row>
    <row r="221" ht="11.25">
      <c r="I221" s="110"/>
    </row>
    <row r="222" ht="11.25">
      <c r="I222" s="110"/>
    </row>
    <row r="223" ht="11.25">
      <c r="I223" s="110"/>
    </row>
    <row r="224" ht="11.25">
      <c r="I224" s="110"/>
    </row>
    <row r="225" ht="11.25">
      <c r="I225" s="110"/>
    </row>
    <row r="226" ht="11.25">
      <c r="I226" s="110"/>
    </row>
    <row r="227" ht="11.25">
      <c r="I227" s="110"/>
    </row>
    <row r="228" ht="11.25">
      <c r="I228" s="110"/>
    </row>
    <row r="229" ht="11.25">
      <c r="I229" s="110"/>
    </row>
    <row r="230" ht="11.25">
      <c r="I230" s="110"/>
    </row>
    <row r="231" ht="11.25">
      <c r="I231" s="110"/>
    </row>
    <row r="232" ht="11.25">
      <c r="I232" s="110"/>
    </row>
    <row r="233" ht="11.25">
      <c r="I233" s="110"/>
    </row>
    <row r="234" ht="11.25">
      <c r="I234" s="110"/>
    </row>
    <row r="235" ht="11.25">
      <c r="I235" s="110"/>
    </row>
    <row r="236" ht="11.25">
      <c r="I236" s="110"/>
    </row>
    <row r="237" ht="11.25">
      <c r="I237" s="110"/>
    </row>
    <row r="238" ht="11.25">
      <c r="I238" s="110"/>
    </row>
    <row r="239" ht="11.25">
      <c r="I239" s="110"/>
    </row>
    <row r="240" ht="11.25">
      <c r="I240" s="110"/>
    </row>
    <row r="241" ht="11.25">
      <c r="I241" s="110"/>
    </row>
    <row r="242" ht="11.25">
      <c r="I242" s="110"/>
    </row>
    <row r="243" ht="11.25">
      <c r="I243" s="110"/>
    </row>
    <row r="244" ht="11.25">
      <c r="I244" s="110"/>
    </row>
    <row r="245" ht="11.25">
      <c r="I245" s="110"/>
    </row>
    <row r="246" ht="11.25">
      <c r="I246" s="110"/>
    </row>
    <row r="247" ht="11.25">
      <c r="I247" s="110"/>
    </row>
    <row r="248" ht="11.25">
      <c r="I248" s="110"/>
    </row>
    <row r="249" ht="11.25">
      <c r="I249" s="110"/>
    </row>
    <row r="250" ht="11.25">
      <c r="I250" s="110"/>
    </row>
    <row r="251" ht="11.25">
      <c r="I251" s="110"/>
    </row>
    <row r="252" ht="11.25">
      <c r="I252" s="110"/>
    </row>
    <row r="253" ht="11.25">
      <c r="I253" s="110"/>
    </row>
    <row r="254" ht="11.25">
      <c r="I254" s="110"/>
    </row>
    <row r="255" ht="11.25">
      <c r="I255" s="110"/>
    </row>
    <row r="256" ht="11.25">
      <c r="I256" s="110"/>
    </row>
    <row r="257" ht="11.25">
      <c r="I257" s="110"/>
    </row>
    <row r="258" ht="11.25">
      <c r="I258" s="110"/>
    </row>
    <row r="259" ht="11.25">
      <c r="I259" s="110"/>
    </row>
    <row r="260" ht="11.25">
      <c r="I260" s="110"/>
    </row>
    <row r="261" ht="11.25">
      <c r="I261" s="110"/>
    </row>
    <row r="262" ht="11.25">
      <c r="I262" s="110"/>
    </row>
    <row r="263" ht="11.25">
      <c r="I263" s="110"/>
    </row>
    <row r="264" ht="11.25">
      <c r="I264" s="110"/>
    </row>
    <row r="265" ht="11.25">
      <c r="I265" s="110"/>
    </row>
    <row r="266" ht="11.25">
      <c r="I266" s="110"/>
    </row>
    <row r="267" ht="11.25">
      <c r="I267" s="110"/>
    </row>
    <row r="268" ht="11.25">
      <c r="I268" s="110"/>
    </row>
    <row r="269" ht="11.25">
      <c r="I269" s="110"/>
    </row>
    <row r="270" ht="11.25">
      <c r="I270" s="110"/>
    </row>
    <row r="271" ht="11.25">
      <c r="I271" s="110"/>
    </row>
    <row r="272" ht="11.25">
      <c r="I272" s="110"/>
    </row>
    <row r="273" ht="11.25">
      <c r="I273" s="110"/>
    </row>
    <row r="274" ht="11.25">
      <c r="I274" s="110"/>
    </row>
    <row r="275" ht="11.25">
      <c r="I275" s="110"/>
    </row>
    <row r="276" ht="11.25">
      <c r="I276" s="110"/>
    </row>
    <row r="277" ht="11.25">
      <c r="I277" s="110"/>
    </row>
    <row r="278" ht="11.25">
      <c r="I278" s="110"/>
    </row>
    <row r="279" ht="11.25">
      <c r="I279" s="110"/>
    </row>
    <row r="280" ht="11.25">
      <c r="I280" s="110"/>
    </row>
    <row r="281" ht="11.25">
      <c r="I281" s="110"/>
    </row>
    <row r="282" ht="11.25">
      <c r="I282" s="110"/>
    </row>
    <row r="283" ht="11.25">
      <c r="I283" s="110"/>
    </row>
    <row r="284" ht="11.25">
      <c r="I284" s="110"/>
    </row>
    <row r="285" ht="11.25">
      <c r="I285" s="110"/>
    </row>
    <row r="286" ht="11.25">
      <c r="I286" s="110"/>
    </row>
    <row r="287" ht="11.25">
      <c r="I287" s="110"/>
    </row>
    <row r="288" ht="11.25">
      <c r="I288" s="110"/>
    </row>
    <row r="289" ht="11.25">
      <c r="I289" s="110"/>
    </row>
    <row r="290" ht="11.25">
      <c r="I290" s="110"/>
    </row>
    <row r="291" ht="11.25">
      <c r="I291" s="110"/>
    </row>
    <row r="292" ht="11.25">
      <c r="I292" s="110"/>
    </row>
    <row r="293" ht="11.25">
      <c r="I293" s="110"/>
    </row>
    <row r="294" ht="11.25">
      <c r="I294" s="110"/>
    </row>
    <row r="295" ht="11.25">
      <c r="I295" s="110"/>
    </row>
    <row r="296" ht="11.25">
      <c r="I296" s="110"/>
    </row>
    <row r="297" ht="11.25">
      <c r="I297" s="110"/>
    </row>
    <row r="298" ht="11.25">
      <c r="I298" s="110"/>
    </row>
    <row r="299" ht="11.25">
      <c r="I299" s="110"/>
    </row>
    <row r="300" ht="11.25">
      <c r="I300" s="110"/>
    </row>
    <row r="301" ht="11.25">
      <c r="I301" s="110"/>
    </row>
    <row r="302" ht="11.25">
      <c r="I302" s="110"/>
    </row>
    <row r="303" ht="11.25">
      <c r="I303" s="110"/>
    </row>
    <row r="304" ht="11.25">
      <c r="I304" s="110"/>
    </row>
    <row r="305" ht="11.25">
      <c r="I305" s="110"/>
    </row>
    <row r="306" ht="11.25">
      <c r="I306" s="110"/>
    </row>
    <row r="307" ht="11.25">
      <c r="I307" s="110"/>
    </row>
    <row r="308" ht="11.25">
      <c r="I308" s="110"/>
    </row>
    <row r="309" ht="11.25">
      <c r="I309" s="110"/>
    </row>
    <row r="310" ht="11.25">
      <c r="I310" s="110"/>
    </row>
    <row r="311" ht="11.25">
      <c r="I311" s="110"/>
    </row>
    <row r="312" ht="11.25">
      <c r="I312" s="110"/>
    </row>
    <row r="313" ht="11.25">
      <c r="I313" s="110"/>
    </row>
    <row r="314" ht="11.25">
      <c r="I314" s="110"/>
    </row>
    <row r="315" ht="11.25">
      <c r="I315" s="110"/>
    </row>
    <row r="316" ht="11.25">
      <c r="I316" s="110"/>
    </row>
    <row r="317" ht="11.25">
      <c r="I317" s="110"/>
    </row>
    <row r="318" ht="11.25">
      <c r="I318" s="110"/>
    </row>
    <row r="319" ht="11.25">
      <c r="I319" s="110"/>
    </row>
    <row r="320" ht="11.25">
      <c r="I320" s="110"/>
    </row>
    <row r="321" ht="11.25">
      <c r="I321" s="110"/>
    </row>
    <row r="322" ht="11.25">
      <c r="I322" s="110"/>
    </row>
    <row r="323" ht="11.25">
      <c r="I323" s="110"/>
    </row>
    <row r="324" ht="11.25">
      <c r="I324" s="110"/>
    </row>
    <row r="325" ht="11.25">
      <c r="I325" s="110"/>
    </row>
    <row r="326" ht="11.25">
      <c r="I326" s="110"/>
    </row>
    <row r="327" ht="11.25">
      <c r="I327" s="110"/>
    </row>
    <row r="328" ht="11.25">
      <c r="I328" s="110"/>
    </row>
    <row r="329" ht="11.25">
      <c r="I329" s="110"/>
    </row>
    <row r="330" ht="11.25">
      <c r="I330" s="110"/>
    </row>
    <row r="331" ht="11.25">
      <c r="I331" s="110"/>
    </row>
    <row r="332" ht="11.25">
      <c r="I332" s="110"/>
    </row>
    <row r="333" ht="11.25">
      <c r="I333" s="110"/>
    </row>
    <row r="334" ht="11.25">
      <c r="I334" s="110"/>
    </row>
    <row r="335" ht="11.25">
      <c r="I335" s="110"/>
    </row>
    <row r="336" ht="11.25">
      <c r="I336" s="110"/>
    </row>
    <row r="337" ht="11.25">
      <c r="I337" s="110"/>
    </row>
    <row r="338" ht="11.25">
      <c r="I338" s="110"/>
    </row>
    <row r="339" ht="11.25">
      <c r="I339" s="110"/>
    </row>
    <row r="340" ht="11.25">
      <c r="I340" s="110"/>
    </row>
    <row r="341" ht="11.25">
      <c r="I341" s="110"/>
    </row>
    <row r="342" ht="11.25">
      <c r="I342" s="110"/>
    </row>
    <row r="343" ht="11.25">
      <c r="I343" s="110"/>
    </row>
    <row r="344" ht="11.25">
      <c r="I344" s="110"/>
    </row>
    <row r="345" ht="11.25">
      <c r="I345" s="110"/>
    </row>
    <row r="346" ht="11.25">
      <c r="I346" s="110"/>
    </row>
    <row r="347" ht="11.25">
      <c r="I347" s="110"/>
    </row>
    <row r="348" ht="11.25">
      <c r="I348" s="110"/>
    </row>
    <row r="349" ht="11.25">
      <c r="I349" s="110"/>
    </row>
    <row r="350" ht="11.25">
      <c r="I350" s="110"/>
    </row>
    <row r="351" ht="11.25">
      <c r="I351" s="110"/>
    </row>
    <row r="352" ht="11.25">
      <c r="I352" s="110"/>
    </row>
    <row r="353" ht="11.25">
      <c r="I353" s="110"/>
    </row>
    <row r="354" ht="11.25">
      <c r="I354" s="110"/>
    </row>
    <row r="355" ht="11.25">
      <c r="I355" s="110"/>
    </row>
    <row r="356" ht="11.25">
      <c r="I356" s="110"/>
    </row>
    <row r="357" ht="11.25">
      <c r="I357" s="110"/>
    </row>
    <row r="358" ht="11.25">
      <c r="I358" s="110"/>
    </row>
    <row r="359" ht="11.25">
      <c r="I359" s="110"/>
    </row>
    <row r="360" ht="11.25">
      <c r="I360" s="110"/>
    </row>
    <row r="361" ht="11.25">
      <c r="I361" s="110"/>
    </row>
    <row r="362" ht="11.25">
      <c r="I362" s="110"/>
    </row>
    <row r="363" ht="11.25">
      <c r="I363" s="110"/>
    </row>
    <row r="364" ht="11.25">
      <c r="I364" s="110"/>
    </row>
    <row r="365" ht="11.25">
      <c r="I365" s="110"/>
    </row>
    <row r="366" ht="11.25">
      <c r="I366" s="110"/>
    </row>
    <row r="367" ht="11.25">
      <c r="I367" s="110"/>
    </row>
    <row r="368" ht="11.25">
      <c r="I368" s="110"/>
    </row>
    <row r="369" ht="11.25">
      <c r="I369" s="110"/>
    </row>
    <row r="370" ht="11.25">
      <c r="I370" s="110"/>
    </row>
    <row r="371" ht="11.25">
      <c r="I371" s="110"/>
    </row>
    <row r="372" ht="11.25">
      <c r="I372" s="110"/>
    </row>
    <row r="373" ht="11.25">
      <c r="I373" s="110"/>
    </row>
    <row r="374" ht="11.25">
      <c r="I374" s="110"/>
    </row>
    <row r="375" ht="11.25">
      <c r="I375" s="110"/>
    </row>
    <row r="376" ht="11.25">
      <c r="I376" s="110"/>
    </row>
    <row r="377" ht="11.25">
      <c r="I377" s="110"/>
    </row>
    <row r="378" ht="11.25">
      <c r="I378" s="110"/>
    </row>
    <row r="379" ht="11.25">
      <c r="I379" s="110"/>
    </row>
    <row r="380" ht="11.25">
      <c r="I380" s="110"/>
    </row>
    <row r="381" ht="11.25">
      <c r="I381" s="110"/>
    </row>
    <row r="382" ht="11.25">
      <c r="I382" s="110"/>
    </row>
    <row r="383" ht="11.25">
      <c r="I383" s="110"/>
    </row>
    <row r="384" ht="11.25">
      <c r="I384" s="110"/>
    </row>
    <row r="385" ht="11.25">
      <c r="I385" s="110"/>
    </row>
    <row r="386" ht="11.25">
      <c r="I386" s="110"/>
    </row>
    <row r="387" ht="11.25">
      <c r="I387" s="110"/>
    </row>
    <row r="388" ht="11.25">
      <c r="I388" s="110"/>
    </row>
    <row r="389" ht="11.25">
      <c r="I389" s="110"/>
    </row>
    <row r="390" ht="11.25">
      <c r="I390" s="110"/>
    </row>
    <row r="391" ht="11.25">
      <c r="I391" s="110"/>
    </row>
    <row r="392" ht="11.25">
      <c r="I392" s="110"/>
    </row>
    <row r="393" ht="11.25">
      <c r="I393" s="110"/>
    </row>
    <row r="394" ht="11.25">
      <c r="I394" s="110"/>
    </row>
    <row r="395" ht="11.25">
      <c r="I395" s="110"/>
    </row>
    <row r="396" ht="11.25">
      <c r="I396" s="110"/>
    </row>
    <row r="397" ht="11.25">
      <c r="I397" s="110"/>
    </row>
    <row r="398" ht="11.25">
      <c r="I398" s="110"/>
    </row>
    <row r="399" ht="11.25">
      <c r="I399" s="110"/>
    </row>
    <row r="400" ht="11.25">
      <c r="I400" s="110"/>
    </row>
    <row r="401" ht="11.25">
      <c r="I401" s="110"/>
    </row>
    <row r="402" ht="11.25">
      <c r="I402" s="110"/>
    </row>
    <row r="403" ht="11.25">
      <c r="I403" s="110"/>
    </row>
    <row r="404" ht="11.25">
      <c r="I404" s="110"/>
    </row>
    <row r="405" ht="11.25">
      <c r="I405" s="110"/>
    </row>
    <row r="406" ht="11.25">
      <c r="I406" s="110"/>
    </row>
    <row r="407" ht="11.25">
      <c r="I407" s="110"/>
    </row>
    <row r="408" ht="11.25">
      <c r="I408" s="110"/>
    </row>
    <row r="409" ht="11.25">
      <c r="I409" s="110"/>
    </row>
    <row r="410" ht="11.25">
      <c r="I410" s="110"/>
    </row>
    <row r="411" ht="11.25">
      <c r="I411" s="110"/>
    </row>
    <row r="412" ht="11.25">
      <c r="I412" s="110"/>
    </row>
    <row r="413" ht="11.25">
      <c r="I413" s="110"/>
    </row>
    <row r="414" ht="11.25">
      <c r="I414" s="110"/>
    </row>
    <row r="415" ht="11.25">
      <c r="I415" s="110"/>
    </row>
    <row r="416" ht="11.25">
      <c r="I416" s="110"/>
    </row>
    <row r="417" ht="11.25">
      <c r="I417" s="110"/>
    </row>
    <row r="418" ht="11.25">
      <c r="I418" s="110"/>
    </row>
    <row r="419" ht="11.25">
      <c r="I419" s="110"/>
    </row>
    <row r="420" ht="11.25">
      <c r="I420" s="110"/>
    </row>
    <row r="421" ht="11.25">
      <c r="I421" s="110"/>
    </row>
    <row r="422" ht="11.25">
      <c r="I422" s="110"/>
    </row>
    <row r="423" ht="11.25">
      <c r="I423" s="110"/>
    </row>
    <row r="424" ht="11.25">
      <c r="I424" s="110"/>
    </row>
    <row r="425" ht="11.25">
      <c r="I425" s="110"/>
    </row>
    <row r="426" ht="11.25">
      <c r="I426" s="110"/>
    </row>
    <row r="427" ht="11.25">
      <c r="I427" s="110"/>
    </row>
    <row r="428" ht="11.25">
      <c r="I428" s="110"/>
    </row>
    <row r="429" ht="11.25">
      <c r="I429" s="110"/>
    </row>
    <row r="430" ht="11.25">
      <c r="I430" s="110"/>
    </row>
    <row r="431" ht="11.25">
      <c r="I431" s="110"/>
    </row>
    <row r="432" ht="11.25">
      <c r="I432" s="110"/>
    </row>
    <row r="433" ht="11.25">
      <c r="I433" s="110"/>
    </row>
    <row r="434" ht="11.25">
      <c r="I434" s="110"/>
    </row>
    <row r="435" ht="11.25">
      <c r="I435" s="110"/>
    </row>
    <row r="436" ht="11.25">
      <c r="I436" s="110"/>
    </row>
    <row r="437" ht="11.25">
      <c r="I437" s="110"/>
    </row>
    <row r="438" ht="11.25">
      <c r="I438" s="110"/>
    </row>
    <row r="439" ht="11.25">
      <c r="I439" s="110"/>
    </row>
    <row r="440" ht="11.25">
      <c r="I440" s="110"/>
    </row>
    <row r="441" ht="11.25">
      <c r="I441" s="110"/>
    </row>
    <row r="442" ht="11.25">
      <c r="I442" s="110"/>
    </row>
    <row r="443" ht="11.25">
      <c r="I443" s="110"/>
    </row>
    <row r="444" ht="11.25">
      <c r="I444" s="110"/>
    </row>
    <row r="445" ht="11.25">
      <c r="I445" s="110"/>
    </row>
    <row r="446" ht="11.25">
      <c r="I446" s="110"/>
    </row>
    <row r="447" ht="11.25">
      <c r="I447" s="110"/>
    </row>
    <row r="448" ht="11.25">
      <c r="I448" s="110"/>
    </row>
    <row r="449" ht="11.25">
      <c r="I449" s="110"/>
    </row>
    <row r="450" ht="11.25">
      <c r="I450" s="110"/>
    </row>
    <row r="451" ht="11.25">
      <c r="I451" s="110"/>
    </row>
    <row r="452" ht="11.25">
      <c r="I452" s="110"/>
    </row>
    <row r="453" ht="11.25">
      <c r="I453" s="110"/>
    </row>
    <row r="454" ht="11.25">
      <c r="I454" s="110"/>
    </row>
    <row r="455" ht="11.25">
      <c r="I455" s="110"/>
    </row>
    <row r="456" ht="11.25">
      <c r="I456" s="110"/>
    </row>
    <row r="457" ht="11.25">
      <c r="I457" s="110"/>
    </row>
    <row r="458" ht="11.25">
      <c r="I458" s="110"/>
    </row>
    <row r="459" ht="11.25">
      <c r="I459" s="110"/>
    </row>
    <row r="460" ht="11.25">
      <c r="I460" s="110"/>
    </row>
    <row r="461" ht="11.25">
      <c r="I461" s="110"/>
    </row>
    <row r="462" ht="11.25">
      <c r="I462" s="110"/>
    </row>
    <row r="463" ht="11.25">
      <c r="I463" s="110"/>
    </row>
    <row r="464" ht="11.25">
      <c r="I464" s="110"/>
    </row>
    <row r="465" ht="11.25">
      <c r="I465" s="110"/>
    </row>
    <row r="466" ht="11.25">
      <c r="I466" s="110"/>
    </row>
    <row r="467" ht="11.25">
      <c r="I467" s="110"/>
    </row>
    <row r="468" ht="11.25">
      <c r="I468" s="110"/>
    </row>
    <row r="469" ht="11.25">
      <c r="I469" s="110"/>
    </row>
    <row r="470" ht="11.25">
      <c r="I470" s="110"/>
    </row>
    <row r="471" ht="11.25">
      <c r="I471" s="110"/>
    </row>
    <row r="472" ht="11.25">
      <c r="I472" s="110"/>
    </row>
    <row r="473" ht="11.25">
      <c r="I473" s="110"/>
    </row>
    <row r="474" ht="11.25">
      <c r="I474" s="110"/>
    </row>
    <row r="475" ht="11.25">
      <c r="I475" s="110"/>
    </row>
    <row r="476" ht="11.25">
      <c r="I476" s="110"/>
    </row>
    <row r="477" ht="11.25">
      <c r="I477" s="110"/>
    </row>
    <row r="478" ht="11.25">
      <c r="I478" s="110"/>
    </row>
    <row r="479" ht="11.25">
      <c r="I479" s="110"/>
    </row>
    <row r="480" ht="11.25">
      <c r="I480" s="110"/>
    </row>
    <row r="481" ht="11.25">
      <c r="I481" s="110"/>
    </row>
    <row r="482" ht="11.25">
      <c r="I482" s="110"/>
    </row>
    <row r="483" ht="11.25">
      <c r="I483" s="110"/>
    </row>
    <row r="484" ht="11.25">
      <c r="I484" s="110"/>
    </row>
    <row r="485" ht="11.25">
      <c r="I485" s="110"/>
    </row>
    <row r="486" ht="11.25">
      <c r="I486" s="110"/>
    </row>
    <row r="487" ht="11.25">
      <c r="I487" s="110"/>
    </row>
    <row r="488" ht="11.25">
      <c r="I488" s="110"/>
    </row>
    <row r="489" ht="11.25">
      <c r="I489" s="110"/>
    </row>
    <row r="490" ht="11.25">
      <c r="I490" s="110"/>
    </row>
    <row r="491" ht="11.25">
      <c r="I491" s="110"/>
    </row>
    <row r="492" ht="11.25">
      <c r="I492" s="110"/>
    </row>
    <row r="493" ht="11.25">
      <c r="I493" s="110"/>
    </row>
    <row r="494" ht="11.25">
      <c r="I494" s="110"/>
    </row>
    <row r="495" ht="11.25">
      <c r="I495" s="110"/>
    </row>
    <row r="496" ht="11.25">
      <c r="I496" s="110"/>
    </row>
    <row r="497" ht="11.25">
      <c r="I497" s="110"/>
    </row>
    <row r="498" ht="11.25">
      <c r="I498" s="110"/>
    </row>
    <row r="499" ht="11.25">
      <c r="I499" s="110"/>
    </row>
    <row r="500" ht="11.25">
      <c r="I500" s="110"/>
    </row>
    <row r="501" ht="11.25">
      <c r="I501" s="110"/>
    </row>
    <row r="502" ht="11.25">
      <c r="I502" s="110"/>
    </row>
    <row r="503" ht="11.25">
      <c r="I503" s="110"/>
    </row>
    <row r="504" ht="11.25">
      <c r="I504" s="110"/>
    </row>
    <row r="505" ht="11.25">
      <c r="I505" s="110"/>
    </row>
    <row r="506" ht="11.25">
      <c r="I506" s="110"/>
    </row>
    <row r="507" ht="11.25">
      <c r="I507" s="110"/>
    </row>
    <row r="508" ht="11.25">
      <c r="I508" s="110"/>
    </row>
    <row r="509" ht="11.25">
      <c r="I509" s="110"/>
    </row>
    <row r="510" ht="11.25">
      <c r="I510" s="110"/>
    </row>
    <row r="511" ht="11.25">
      <c r="I511" s="110"/>
    </row>
    <row r="512" ht="11.25">
      <c r="I512" s="110"/>
    </row>
    <row r="513" ht="11.25">
      <c r="I513" s="110"/>
    </row>
    <row r="514" ht="11.25">
      <c r="I514" s="110"/>
    </row>
    <row r="515" ht="11.25">
      <c r="I515" s="110"/>
    </row>
    <row r="516" ht="11.25">
      <c r="I516" s="110"/>
    </row>
    <row r="517" ht="11.25">
      <c r="I517" s="110"/>
    </row>
    <row r="518" ht="11.25">
      <c r="I518" s="110"/>
    </row>
    <row r="519" ht="11.25">
      <c r="I519" s="110"/>
    </row>
    <row r="520" ht="11.25">
      <c r="I520" s="110"/>
    </row>
    <row r="521" ht="11.25">
      <c r="I521" s="110"/>
    </row>
    <row r="522" ht="11.25">
      <c r="I522" s="110"/>
    </row>
    <row r="523" ht="11.25">
      <c r="I523" s="110"/>
    </row>
    <row r="524" ht="11.25">
      <c r="I524" s="110"/>
    </row>
    <row r="525" ht="11.25">
      <c r="I525" s="110"/>
    </row>
    <row r="526" ht="11.25">
      <c r="I526" s="110"/>
    </row>
    <row r="527" ht="11.25">
      <c r="I527" s="110"/>
    </row>
    <row r="528" ht="11.25">
      <c r="I528" s="110"/>
    </row>
    <row r="529" ht="11.25">
      <c r="I529" s="110"/>
    </row>
    <row r="530" ht="11.25">
      <c r="I530" s="110"/>
    </row>
    <row r="531" ht="11.25">
      <c r="I531" s="110"/>
    </row>
    <row r="532" ht="11.25">
      <c r="I532" s="110"/>
    </row>
    <row r="533" ht="11.25">
      <c r="I533" s="110"/>
    </row>
    <row r="534" ht="11.25">
      <c r="I534" s="110"/>
    </row>
    <row r="535" ht="11.25">
      <c r="I535" s="110"/>
    </row>
    <row r="536" ht="11.25">
      <c r="I536" s="110"/>
    </row>
    <row r="537" ht="11.25">
      <c r="I537" s="110"/>
    </row>
    <row r="538" ht="11.25">
      <c r="I538" s="110"/>
    </row>
    <row r="539" ht="11.25">
      <c r="I539" s="110"/>
    </row>
    <row r="540" ht="11.25">
      <c r="I540" s="110"/>
    </row>
    <row r="541" ht="11.25">
      <c r="I541" s="110"/>
    </row>
    <row r="542" ht="11.25">
      <c r="I542" s="110"/>
    </row>
    <row r="543" ht="11.25">
      <c r="I543" s="110"/>
    </row>
    <row r="544" ht="11.25">
      <c r="I544" s="110"/>
    </row>
    <row r="545" ht="11.25">
      <c r="I545" s="110"/>
    </row>
    <row r="546" ht="11.25">
      <c r="I546" s="110"/>
    </row>
    <row r="547" ht="11.25">
      <c r="I547" s="110"/>
    </row>
    <row r="548" ht="11.25">
      <c r="I548" s="110"/>
    </row>
    <row r="549" ht="11.25">
      <c r="I549" s="110"/>
    </row>
    <row r="550" ht="11.25">
      <c r="I550" s="110"/>
    </row>
    <row r="551" ht="11.25">
      <c r="I551" s="110"/>
    </row>
    <row r="552" ht="11.25">
      <c r="I552" s="110"/>
    </row>
    <row r="553" ht="11.25">
      <c r="I553" s="110"/>
    </row>
    <row r="554" ht="11.25">
      <c r="I554" s="110"/>
    </row>
    <row r="555" ht="11.25">
      <c r="I555" s="110"/>
    </row>
    <row r="556" ht="11.25">
      <c r="I556" s="110"/>
    </row>
    <row r="557" ht="11.25">
      <c r="I557" s="110"/>
    </row>
    <row r="558" ht="11.25">
      <c r="I558" s="110"/>
    </row>
    <row r="559" ht="11.25">
      <c r="I559" s="110"/>
    </row>
    <row r="560" ht="11.25">
      <c r="I560" s="110"/>
    </row>
    <row r="561" ht="11.25">
      <c r="I561" s="110"/>
    </row>
    <row r="562" ht="11.25">
      <c r="I562" s="110"/>
    </row>
    <row r="563" ht="11.25">
      <c r="I563" s="110"/>
    </row>
    <row r="564" ht="11.25">
      <c r="I564" s="110"/>
    </row>
    <row r="565" ht="11.25">
      <c r="I565" s="110"/>
    </row>
    <row r="566" ht="11.25">
      <c r="I566" s="110"/>
    </row>
    <row r="567" ht="11.25">
      <c r="I567" s="110"/>
    </row>
    <row r="568" ht="11.25">
      <c r="I568" s="110"/>
    </row>
    <row r="569" ht="11.25">
      <c r="I569" s="110"/>
    </row>
    <row r="570" ht="11.25">
      <c r="I570" s="110"/>
    </row>
    <row r="571" ht="11.25">
      <c r="I571" s="110"/>
    </row>
    <row r="572" ht="11.25">
      <c r="I572" s="110"/>
    </row>
    <row r="573" ht="11.25">
      <c r="I573" s="110"/>
    </row>
    <row r="574" ht="11.25">
      <c r="I574" s="110"/>
    </row>
    <row r="575" ht="11.25">
      <c r="I575" s="110"/>
    </row>
    <row r="576" ht="11.25">
      <c r="I576" s="110"/>
    </row>
    <row r="577" ht="11.25">
      <c r="I577" s="110"/>
    </row>
    <row r="578" ht="11.25">
      <c r="I578" s="110"/>
    </row>
    <row r="579" ht="11.25">
      <c r="I579" s="110"/>
    </row>
    <row r="580" ht="11.25">
      <c r="I580" s="110"/>
    </row>
    <row r="581" ht="11.25">
      <c r="I581" s="110"/>
    </row>
    <row r="582" ht="11.25">
      <c r="I582" s="110"/>
    </row>
    <row r="583" ht="11.25">
      <c r="I583" s="110"/>
    </row>
    <row r="584" ht="11.25">
      <c r="I584" s="110"/>
    </row>
    <row r="585" ht="11.25">
      <c r="I585" s="110"/>
    </row>
    <row r="586" ht="11.25">
      <c r="I586" s="110"/>
    </row>
    <row r="587" ht="11.25">
      <c r="I587" s="110"/>
    </row>
    <row r="588" ht="11.25">
      <c r="I588" s="110"/>
    </row>
    <row r="589" ht="11.25">
      <c r="I589" s="110"/>
    </row>
    <row r="590" ht="11.25">
      <c r="I590" s="110"/>
    </row>
    <row r="591" ht="11.25">
      <c r="I591" s="110"/>
    </row>
    <row r="592" ht="11.25">
      <c r="I592" s="110"/>
    </row>
    <row r="593" ht="11.25">
      <c r="I593" s="110"/>
    </row>
    <row r="594" ht="11.25">
      <c r="I594" s="110"/>
    </row>
    <row r="595" ht="11.25">
      <c r="I595" s="110"/>
    </row>
    <row r="596" ht="11.25">
      <c r="I596" s="110"/>
    </row>
    <row r="597" ht="11.25">
      <c r="I597" s="110"/>
    </row>
    <row r="598" ht="11.25">
      <c r="I598" s="110"/>
    </row>
    <row r="599" ht="11.25">
      <c r="I599" s="110"/>
    </row>
    <row r="600" ht="11.25">
      <c r="I600" s="110"/>
    </row>
    <row r="601" ht="11.25">
      <c r="I601" s="110"/>
    </row>
    <row r="602" ht="11.25">
      <c r="I602" s="110"/>
    </row>
    <row r="603" ht="11.25">
      <c r="I603" s="110"/>
    </row>
    <row r="604" ht="11.25">
      <c r="I604" s="110"/>
    </row>
    <row r="605" ht="11.25">
      <c r="I605" s="110"/>
    </row>
    <row r="606" ht="11.25">
      <c r="I606" s="110"/>
    </row>
    <row r="607" ht="11.25">
      <c r="I607" s="110"/>
    </row>
    <row r="608" ht="11.25">
      <c r="I608" s="110"/>
    </row>
    <row r="609" ht="11.25">
      <c r="I609" s="110"/>
    </row>
    <row r="610" ht="11.25">
      <c r="I610" s="110"/>
    </row>
    <row r="611" ht="11.25">
      <c r="I611" s="110"/>
    </row>
    <row r="612" ht="11.25">
      <c r="I612" s="110"/>
    </row>
    <row r="613" ht="11.25">
      <c r="I613" s="110"/>
    </row>
    <row r="614" ht="11.25">
      <c r="I614" s="110"/>
    </row>
    <row r="615" ht="11.25">
      <c r="I615" s="110"/>
    </row>
    <row r="616" ht="11.25">
      <c r="I616" s="110"/>
    </row>
    <row r="617" ht="11.25">
      <c r="I617" s="110"/>
    </row>
    <row r="618" ht="11.25">
      <c r="I618" s="110"/>
    </row>
    <row r="619" ht="11.25">
      <c r="I619" s="110"/>
    </row>
    <row r="620" ht="11.25">
      <c r="I620" s="110"/>
    </row>
    <row r="621" ht="11.25">
      <c r="I621" s="110"/>
    </row>
    <row r="622" ht="11.25">
      <c r="I622" s="110"/>
    </row>
    <row r="623" ht="11.25">
      <c r="I623" s="110"/>
    </row>
    <row r="624" ht="11.25">
      <c r="I624" s="110"/>
    </row>
    <row r="625" ht="11.25">
      <c r="I625" s="110"/>
    </row>
    <row r="626" ht="11.25">
      <c r="I626" s="110"/>
    </row>
    <row r="627" ht="11.25">
      <c r="I627" s="110"/>
    </row>
    <row r="628" ht="11.25">
      <c r="I628" s="110"/>
    </row>
    <row r="629" ht="11.25">
      <c r="I629" s="110"/>
    </row>
    <row r="630" ht="11.25">
      <c r="I630" s="110"/>
    </row>
    <row r="631" ht="11.25">
      <c r="I631" s="110"/>
    </row>
    <row r="632" ht="11.25">
      <c r="I632" s="110"/>
    </row>
    <row r="633" ht="11.25">
      <c r="I633" s="110"/>
    </row>
    <row r="634" ht="11.25">
      <c r="I634" s="110"/>
    </row>
    <row r="635" ht="11.25">
      <c r="I635" s="110"/>
    </row>
    <row r="636" ht="11.25">
      <c r="I636" s="110"/>
    </row>
    <row r="637" ht="11.25">
      <c r="I637" s="110"/>
    </row>
    <row r="638" ht="11.25">
      <c r="I638" s="110"/>
    </row>
    <row r="639" ht="11.25">
      <c r="I639" s="110"/>
    </row>
    <row r="640" ht="11.25">
      <c r="I640" s="110"/>
    </row>
    <row r="641" ht="11.25">
      <c r="I641" s="110"/>
    </row>
    <row r="642" ht="11.25">
      <c r="I642" s="110"/>
    </row>
    <row r="643" ht="11.25">
      <c r="I643" s="110"/>
    </row>
    <row r="644" ht="11.25">
      <c r="I644" s="110"/>
    </row>
    <row r="645" ht="11.25">
      <c r="I645" s="110"/>
    </row>
    <row r="646" ht="11.25">
      <c r="I646" s="110"/>
    </row>
    <row r="647" ht="11.25">
      <c r="I647" s="110"/>
    </row>
    <row r="648" ht="11.25">
      <c r="I648" s="110"/>
    </row>
    <row r="649" ht="11.25">
      <c r="I649" s="110"/>
    </row>
    <row r="650" ht="11.25">
      <c r="I650" s="110"/>
    </row>
    <row r="651" ht="11.25">
      <c r="I651" s="110"/>
    </row>
    <row r="652" ht="11.25">
      <c r="I652" s="110"/>
    </row>
    <row r="653" ht="11.25">
      <c r="I653" s="110"/>
    </row>
    <row r="654" ht="11.25">
      <c r="I654" s="110"/>
    </row>
    <row r="655" ht="11.25">
      <c r="I655" s="110"/>
    </row>
    <row r="656" ht="11.25">
      <c r="I656" s="110"/>
    </row>
    <row r="657" ht="11.25">
      <c r="I657" s="110"/>
    </row>
    <row r="658" ht="11.25">
      <c r="I658" s="110"/>
    </row>
    <row r="659" ht="11.25">
      <c r="I659" s="110"/>
    </row>
    <row r="660" ht="11.25">
      <c r="I660" s="110"/>
    </row>
    <row r="661" ht="11.25">
      <c r="I661" s="110"/>
    </row>
    <row r="662" ht="11.25">
      <c r="I662" s="110"/>
    </row>
    <row r="663" ht="11.25">
      <c r="I663" s="110"/>
    </row>
    <row r="664" ht="11.25">
      <c r="I664" s="110"/>
    </row>
    <row r="665" ht="11.25">
      <c r="I665" s="110"/>
    </row>
    <row r="666" ht="11.25">
      <c r="I666" s="110"/>
    </row>
    <row r="667" ht="11.25">
      <c r="I667" s="110"/>
    </row>
    <row r="668" ht="11.25">
      <c r="I668" s="110"/>
    </row>
    <row r="669" ht="11.25">
      <c r="I669" s="110"/>
    </row>
    <row r="670" ht="11.25">
      <c r="I670" s="110"/>
    </row>
    <row r="671" ht="11.25">
      <c r="I671" s="110"/>
    </row>
    <row r="672" ht="11.25">
      <c r="I672" s="110"/>
    </row>
    <row r="673" ht="11.25">
      <c r="I673" s="110"/>
    </row>
    <row r="674" ht="11.25">
      <c r="I674" s="110"/>
    </row>
    <row r="675" ht="11.25">
      <c r="I675" s="110"/>
    </row>
    <row r="676" ht="11.25">
      <c r="I676" s="110"/>
    </row>
    <row r="677" ht="11.25">
      <c r="I677" s="110"/>
    </row>
    <row r="678" ht="11.25">
      <c r="I678" s="110"/>
    </row>
    <row r="679" ht="11.25">
      <c r="I679" s="110"/>
    </row>
    <row r="680" ht="11.25">
      <c r="I680" s="110"/>
    </row>
    <row r="681" ht="11.25">
      <c r="I681" s="110"/>
    </row>
    <row r="682" ht="11.25">
      <c r="I682" s="110"/>
    </row>
    <row r="683" ht="11.25">
      <c r="I683" s="110"/>
    </row>
    <row r="684" ht="11.25">
      <c r="I684" s="110"/>
    </row>
    <row r="685" ht="11.25">
      <c r="I685" s="110"/>
    </row>
    <row r="686" ht="11.25">
      <c r="I686" s="110"/>
    </row>
    <row r="687" ht="11.25">
      <c r="I687" s="110"/>
    </row>
    <row r="688" ht="11.25">
      <c r="I688" s="110"/>
    </row>
    <row r="689" ht="11.25">
      <c r="I689" s="110"/>
    </row>
    <row r="690" ht="11.25">
      <c r="I690" s="110"/>
    </row>
    <row r="691" ht="11.25">
      <c r="I691" s="110"/>
    </row>
    <row r="692" ht="11.25">
      <c r="I692" s="110"/>
    </row>
    <row r="693" ht="11.25">
      <c r="I693" s="110"/>
    </row>
    <row r="694" ht="11.25">
      <c r="I694" s="110"/>
    </row>
    <row r="695" ht="11.25">
      <c r="I695" s="110"/>
    </row>
    <row r="696" ht="11.25">
      <c r="I696" s="110"/>
    </row>
    <row r="697" ht="11.25">
      <c r="I697" s="110"/>
    </row>
    <row r="698" ht="11.25">
      <c r="I698" s="110"/>
    </row>
    <row r="699" ht="11.25">
      <c r="I699" s="110"/>
    </row>
    <row r="700" ht="11.25">
      <c r="I700" s="110"/>
    </row>
    <row r="701" ht="11.25">
      <c r="I701" s="110"/>
    </row>
    <row r="702" ht="11.25">
      <c r="I702" s="110"/>
    </row>
    <row r="703" ht="11.25">
      <c r="I703" s="110"/>
    </row>
    <row r="704" ht="11.25">
      <c r="I704" s="110"/>
    </row>
    <row r="705" ht="11.25">
      <c r="I705" s="110"/>
    </row>
    <row r="706" ht="11.25">
      <c r="I706" s="110"/>
    </row>
    <row r="707" ht="11.25">
      <c r="I707" s="110"/>
    </row>
    <row r="708" ht="11.25">
      <c r="I708" s="110"/>
    </row>
    <row r="709" ht="11.25">
      <c r="I709" s="110"/>
    </row>
    <row r="710" ht="11.25">
      <c r="I710" s="110"/>
    </row>
    <row r="711" ht="11.25">
      <c r="I711" s="110"/>
    </row>
    <row r="712" ht="11.25">
      <c r="I712" s="110"/>
    </row>
    <row r="713" ht="11.25">
      <c r="I713" s="110"/>
    </row>
    <row r="714" ht="11.25">
      <c r="I714" s="110"/>
    </row>
    <row r="715" ht="11.25">
      <c r="I715" s="110"/>
    </row>
    <row r="716" ht="11.25">
      <c r="I716" s="110"/>
    </row>
    <row r="717" ht="11.25">
      <c r="I717" s="110"/>
    </row>
    <row r="718" ht="11.25">
      <c r="I718" s="110"/>
    </row>
    <row r="719" ht="11.25">
      <c r="I719" s="110"/>
    </row>
    <row r="720" ht="11.25">
      <c r="I720" s="110"/>
    </row>
    <row r="721" ht="11.25">
      <c r="I721" s="110"/>
    </row>
    <row r="722" ht="11.25">
      <c r="I722" s="110"/>
    </row>
    <row r="723" ht="11.25">
      <c r="I723" s="110"/>
    </row>
    <row r="724" ht="11.25">
      <c r="I724" s="110"/>
    </row>
    <row r="725" ht="11.25">
      <c r="I725" s="110"/>
    </row>
    <row r="726" ht="11.25">
      <c r="I726" s="110"/>
    </row>
    <row r="727" ht="11.25">
      <c r="I727" s="110"/>
    </row>
    <row r="728" ht="11.25">
      <c r="I728" s="110"/>
    </row>
    <row r="729" ht="11.25">
      <c r="I729" s="110"/>
    </row>
    <row r="730" ht="11.25">
      <c r="I730" s="110"/>
    </row>
    <row r="731" ht="11.25">
      <c r="I731" s="110"/>
    </row>
    <row r="732" ht="11.25">
      <c r="I732" s="110"/>
    </row>
    <row r="733" ht="11.25">
      <c r="I733" s="110"/>
    </row>
    <row r="734" ht="11.25">
      <c r="I734" s="110"/>
    </row>
    <row r="735" ht="11.25">
      <c r="I735" s="110"/>
    </row>
    <row r="736" ht="11.25">
      <c r="I736" s="110"/>
    </row>
    <row r="737" ht="11.25">
      <c r="I737" s="110"/>
    </row>
    <row r="738" ht="11.25">
      <c r="I738" s="110"/>
    </row>
    <row r="739" ht="11.25">
      <c r="I739" s="110"/>
    </row>
    <row r="740" ht="11.25">
      <c r="I740" s="110"/>
    </row>
    <row r="741" ht="11.25">
      <c r="I741" s="110"/>
    </row>
    <row r="742" ht="11.25">
      <c r="I742" s="110"/>
    </row>
    <row r="743" ht="11.25">
      <c r="I743" s="110"/>
    </row>
    <row r="744" ht="11.25">
      <c r="I744" s="110"/>
    </row>
    <row r="745" ht="11.25">
      <c r="I745" s="110"/>
    </row>
    <row r="746" ht="11.25">
      <c r="I746" s="110"/>
    </row>
    <row r="747" ht="11.25">
      <c r="I747" s="110"/>
    </row>
    <row r="748" ht="11.25">
      <c r="I748" s="110"/>
    </row>
    <row r="749" ht="11.25">
      <c r="I749" s="110"/>
    </row>
    <row r="750" ht="11.25">
      <c r="I750" s="110"/>
    </row>
    <row r="751" ht="11.25">
      <c r="I751" s="110"/>
    </row>
    <row r="752" ht="11.25">
      <c r="I752" s="110"/>
    </row>
    <row r="753" ht="11.25">
      <c r="I753" s="110"/>
    </row>
    <row r="754" ht="11.25">
      <c r="I754" s="110"/>
    </row>
    <row r="755" ht="11.25">
      <c r="I755" s="110"/>
    </row>
    <row r="756" ht="11.25">
      <c r="I756" s="110"/>
    </row>
    <row r="757" ht="11.25">
      <c r="I757" s="110"/>
    </row>
    <row r="758" ht="11.25">
      <c r="I758" s="110"/>
    </row>
    <row r="759" ht="11.25">
      <c r="I759" s="110"/>
    </row>
    <row r="760" ht="11.25">
      <c r="I760" s="110"/>
    </row>
    <row r="761" ht="11.25">
      <c r="I761" s="110"/>
    </row>
    <row r="762" ht="11.25">
      <c r="I762" s="110"/>
    </row>
    <row r="763" ht="11.25">
      <c r="I763" s="110"/>
    </row>
    <row r="764" ht="11.25">
      <c r="I764" s="110"/>
    </row>
    <row r="765" ht="11.25">
      <c r="I765" s="110"/>
    </row>
    <row r="766" ht="11.25">
      <c r="I766" s="110"/>
    </row>
    <row r="767" ht="11.25">
      <c r="I767" s="110"/>
    </row>
    <row r="768" ht="11.25">
      <c r="I768" s="110"/>
    </row>
    <row r="769" ht="11.25">
      <c r="I769" s="110"/>
    </row>
    <row r="770" ht="11.25">
      <c r="I770" s="110"/>
    </row>
    <row r="771" ht="11.25">
      <c r="I771" s="110"/>
    </row>
    <row r="772" ht="11.25">
      <c r="I772" s="110"/>
    </row>
    <row r="773" ht="11.25">
      <c r="I773" s="110"/>
    </row>
    <row r="774" ht="11.25">
      <c r="I774" s="110"/>
    </row>
    <row r="775" ht="11.25">
      <c r="I775" s="110"/>
    </row>
    <row r="776" ht="11.25">
      <c r="I776" s="110"/>
    </row>
    <row r="777" ht="11.25">
      <c r="I777" s="110"/>
    </row>
    <row r="778" ht="11.25">
      <c r="I778" s="110"/>
    </row>
    <row r="779" ht="11.25">
      <c r="I779" s="110"/>
    </row>
    <row r="780" ht="11.25">
      <c r="I780" s="110"/>
    </row>
    <row r="781" ht="11.25">
      <c r="I781" s="110"/>
    </row>
    <row r="782" ht="11.25">
      <c r="I782" s="110"/>
    </row>
    <row r="783" ht="11.25">
      <c r="I783" s="110"/>
    </row>
    <row r="784" ht="11.25">
      <c r="I784" s="110"/>
    </row>
    <row r="785" ht="11.25">
      <c r="I785" s="110"/>
    </row>
    <row r="786" ht="11.25">
      <c r="I786" s="110"/>
    </row>
    <row r="787" ht="11.25">
      <c r="I787" s="110"/>
    </row>
    <row r="788" ht="11.25">
      <c r="I788" s="110"/>
    </row>
    <row r="789" ht="11.25">
      <c r="I789" s="110"/>
    </row>
    <row r="790" ht="11.25">
      <c r="I790" s="110"/>
    </row>
    <row r="791" ht="11.25">
      <c r="I791" s="110"/>
    </row>
    <row r="792" ht="11.25">
      <c r="I792" s="110"/>
    </row>
    <row r="793" ht="11.25">
      <c r="I793" s="110"/>
    </row>
    <row r="794" ht="11.25">
      <c r="I794" s="110"/>
    </row>
    <row r="795" ht="11.25">
      <c r="I795" s="110"/>
    </row>
    <row r="796" ht="11.25">
      <c r="I796" s="110"/>
    </row>
    <row r="797" ht="11.25">
      <c r="I797" s="110"/>
    </row>
    <row r="798" ht="11.25">
      <c r="I798" s="110"/>
    </row>
    <row r="799" ht="11.25">
      <c r="I799" s="110"/>
    </row>
    <row r="800" ht="11.25">
      <c r="I800" s="110"/>
    </row>
    <row r="801" ht="11.25">
      <c r="I801" s="110"/>
    </row>
    <row r="802" ht="11.25">
      <c r="I802" s="110"/>
    </row>
    <row r="803" ht="11.25">
      <c r="I803" s="110"/>
    </row>
    <row r="804" ht="11.25">
      <c r="I804" s="110"/>
    </row>
    <row r="805" ht="11.25">
      <c r="I805" s="110"/>
    </row>
    <row r="806" ht="11.25">
      <c r="I806" s="110"/>
    </row>
    <row r="807" ht="11.25">
      <c r="I807" s="110"/>
    </row>
    <row r="808" ht="11.25">
      <c r="I808" s="110"/>
    </row>
    <row r="809" ht="11.25">
      <c r="I809" s="110"/>
    </row>
    <row r="810" ht="11.25">
      <c r="I810" s="110"/>
    </row>
    <row r="811" ht="11.25">
      <c r="I811" s="110"/>
    </row>
    <row r="812" ht="11.25">
      <c r="I812" s="110"/>
    </row>
    <row r="813" ht="11.25">
      <c r="I813" s="110"/>
    </row>
    <row r="814" ht="11.25">
      <c r="I814" s="110"/>
    </row>
    <row r="815" ht="11.25">
      <c r="I815" s="110"/>
    </row>
    <row r="816" ht="11.25">
      <c r="I816" s="110"/>
    </row>
    <row r="817" ht="11.25">
      <c r="I817" s="110"/>
    </row>
    <row r="818" ht="11.25">
      <c r="I818" s="110"/>
    </row>
    <row r="819" ht="11.25">
      <c r="I819" s="110"/>
    </row>
    <row r="820" ht="11.25">
      <c r="I820" s="110"/>
    </row>
    <row r="821" ht="11.25">
      <c r="I821" s="110"/>
    </row>
    <row r="822" ht="11.25">
      <c r="I822" s="110"/>
    </row>
    <row r="823" ht="11.25">
      <c r="I823" s="110"/>
    </row>
    <row r="824" ht="11.25">
      <c r="I824" s="110"/>
    </row>
    <row r="825" ht="11.25">
      <c r="I825" s="110"/>
    </row>
    <row r="826" ht="11.25">
      <c r="I826" s="110"/>
    </row>
    <row r="827" ht="11.25">
      <c r="I827" s="110"/>
    </row>
    <row r="828" ht="11.25">
      <c r="I828" s="110"/>
    </row>
    <row r="829" ht="11.25">
      <c r="I829" s="110"/>
    </row>
    <row r="830" ht="11.25">
      <c r="I830" s="110"/>
    </row>
    <row r="831" ht="11.25">
      <c r="I831" s="110"/>
    </row>
    <row r="832" ht="11.25">
      <c r="I832" s="110"/>
    </row>
    <row r="833" ht="11.25">
      <c r="I833" s="110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info3</cp:lastModifiedBy>
  <cp:lastPrinted>2011-08-12T06:16:46Z</cp:lastPrinted>
  <dcterms:created xsi:type="dcterms:W3CDTF">2007-07-17T04:31:37Z</dcterms:created>
  <dcterms:modified xsi:type="dcterms:W3CDTF">2011-12-15T14:57:15Z</dcterms:modified>
  <cp:category/>
  <cp:version/>
  <cp:contentType/>
  <cp:contentStatus/>
</cp:coreProperties>
</file>