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4680" firstSheet="1" activeTab="1"/>
  </bookViews>
  <sheets>
    <sheet name="результаты" sheetId="1" r:id="rId1"/>
    <sheet name="о1 " sheetId="2" r:id="rId2"/>
    <sheet name="о2" sheetId="3" r:id="rId3"/>
    <sheet name="о3" sheetId="4" r:id="rId4"/>
    <sheet name="о4" sheetId="5" r:id="rId5"/>
    <sheet name="о5" sheetId="6" r:id="rId6"/>
    <sheet name="о6" sheetId="7" r:id="rId7"/>
    <sheet name="о7" sheetId="8" r:id="rId8"/>
    <sheet name="о8" sheetId="9" r:id="rId9"/>
    <sheet name="О9" sheetId="10" r:id="rId10"/>
    <sheet name="О10" sheetId="11" r:id="rId11"/>
    <sheet name="О11" sheetId="12" r:id="rId12"/>
    <sheet name="О12" sheetId="13" r:id="rId13"/>
    <sheet name="О13" sheetId="14" r:id="rId14"/>
    <sheet name="О14" sheetId="15" r:id="rId15"/>
    <sheet name="О15" sheetId="16" r:id="rId16"/>
    <sheet name="О16" sheetId="17" r:id="rId17"/>
  </sheets>
  <definedNames>
    <definedName name="_xlnm.Print_Titles" localSheetId="11">'О11'!$A:$B</definedName>
    <definedName name="_xlnm.Print_Area" localSheetId="1">'о1 '!$A$1:$J$20</definedName>
    <definedName name="_xlnm.Print_Area" localSheetId="10">'О10'!$A$1:$J$30</definedName>
    <definedName name="_xlnm.Print_Area" localSheetId="11">'О11'!$A$2:$T$31</definedName>
    <definedName name="_xlnm.Print_Area" localSheetId="12">'О12'!$A$1:$L$30</definedName>
    <definedName name="_xlnm.Print_Area" localSheetId="13">'О13'!$A$1:$L$30</definedName>
    <definedName name="_xlnm.Print_Area" localSheetId="14">'О14'!$A$1:$L$30</definedName>
    <definedName name="_xlnm.Print_Area" localSheetId="15">'О15'!$A$1:$R$30</definedName>
    <definedName name="_xlnm.Print_Area" localSheetId="16">'О16'!$A$1:$L$30</definedName>
    <definedName name="_xlnm.Print_Area" localSheetId="2">'о2'!$A$1:$L$30</definedName>
    <definedName name="_xlnm.Print_Area" localSheetId="3">'о3'!$A$1:$N$30</definedName>
    <definedName name="_xlnm.Print_Area" localSheetId="4">'о4'!$A$1:$J$30</definedName>
    <definedName name="_xlnm.Print_Area" localSheetId="5">'о5'!$A$1:$H$30</definedName>
    <definedName name="_xlnm.Print_Area" localSheetId="6">'о6'!$A$1:$H$30</definedName>
    <definedName name="_xlnm.Print_Area" localSheetId="7">'о7'!$A$1:$M$30</definedName>
    <definedName name="_xlnm.Print_Area" localSheetId="8">'о8'!$A$1:$M$30</definedName>
    <definedName name="_xlnm.Print_Area" localSheetId="9">'О9'!$A$1:$K$30</definedName>
  </definedNames>
  <calcPr fullCalcOnLoad="1"/>
</workbook>
</file>

<file path=xl/sharedStrings.xml><?xml version="1.0" encoding="utf-8"?>
<sst xmlns="http://schemas.openxmlformats.org/spreadsheetml/2006/main" count="644" uniqueCount="221">
  <si>
    <t>Расчет индикатора О16 "Отношение прироста недоимки по налоговым платежам в бюджет поселений к налоговым доходам бюджета поселений"</t>
  </si>
  <si>
    <r>
      <t xml:space="preserve">Плановые показатели объема доходов бюджета поселений,  за исключением субвенций и субсидий из бюджета муниципального района, на текущий финансовый год </t>
    </r>
    <r>
      <rPr>
        <b/>
        <sz val="8"/>
        <rFont val="Arial"/>
        <family val="2"/>
      </rPr>
      <t>(А)</t>
    </r>
  </si>
  <si>
    <r>
      <t xml:space="preserve">Плановые показатели объема расходов бюджета поселений без учета расходов, осуществляемых за счет субвенций и  субсидий из бюджета муниципального района, на текущий финансовый год </t>
    </r>
    <r>
      <rPr>
        <b/>
        <sz val="8"/>
        <rFont val="Arial"/>
        <family val="2"/>
      </rPr>
      <t xml:space="preserve">(В) </t>
    </r>
  </si>
  <si>
    <t>№ п/п</t>
  </si>
  <si>
    <t>Оценка по индикатору Мi</t>
  </si>
  <si>
    <t>Удельный вес индикатора (Wi)</t>
  </si>
  <si>
    <t>Pi</t>
  </si>
  <si>
    <t>Назначено на год по месячному отчету</t>
  </si>
  <si>
    <t>х</t>
  </si>
  <si>
    <t>№        п/п</t>
  </si>
  <si>
    <t>Удельный вес индикатора              (Wi)</t>
  </si>
  <si>
    <t>Оценка по индикатору            Мi</t>
  </si>
  <si>
    <t>Удельный вес индикатора           (Wi)</t>
  </si>
  <si>
    <t>№     п/п</t>
  </si>
  <si>
    <t>№    п/п</t>
  </si>
  <si>
    <t>Оценка по индикатору             Мi</t>
  </si>
  <si>
    <t>Удельный вес индикатора             (Wi)</t>
  </si>
  <si>
    <t>Оценка по индикатору          Мi</t>
  </si>
  <si>
    <t>Удельный вес индикатора            (Wi)</t>
  </si>
  <si>
    <t>Удельный вес индикатора          (Wi)</t>
  </si>
  <si>
    <t>№           п/п</t>
  </si>
  <si>
    <t>Оценка по индикатору                     Мi</t>
  </si>
  <si>
    <t>по данным справочной таблицы к месячному отчету (графа "Исполнено")</t>
  </si>
  <si>
    <t>гр.4 - гр.5 - гр.6</t>
  </si>
  <si>
    <t>Vi (V=A/B)</t>
  </si>
  <si>
    <t>гр.9 х гр.10</t>
  </si>
  <si>
    <t>по данным месячного отчета (графа "Назначено")</t>
  </si>
  <si>
    <t>гр.4 + гр.5</t>
  </si>
  <si>
    <t>гр3 / гр.6</t>
  </si>
  <si>
    <t>гр.8 х гр.9</t>
  </si>
  <si>
    <t>по данным отчета о состоянии кредиторской задолженности бюджетной сферы</t>
  </si>
  <si>
    <t xml:space="preserve">Прирост кредиторской задолжености </t>
  </si>
  <si>
    <t>гр.4 - гр.3</t>
  </si>
  <si>
    <t>по данным финансовых органов муниципальных районов  (городских округов)</t>
  </si>
  <si>
    <t>по данным финансовых органов муниципальных районов (городских округов)</t>
  </si>
  <si>
    <t>гр.15 х гр.16</t>
  </si>
  <si>
    <r>
      <t xml:space="preserve">Объем муниципального долга на конец отчетного квартала </t>
    </r>
    <r>
      <rPr>
        <b/>
        <sz val="8"/>
        <rFont val="Arial"/>
        <family val="2"/>
      </rPr>
      <t>(А)</t>
    </r>
  </si>
  <si>
    <t xml:space="preserve">гр.3 / гр.6 </t>
  </si>
  <si>
    <t>гр.3 / гр.6</t>
  </si>
  <si>
    <t xml:space="preserve">Итого </t>
  </si>
  <si>
    <t>гр.4 - гр.5</t>
  </si>
  <si>
    <t>Vi (V=А/В)</t>
  </si>
  <si>
    <t>гр. 3 - гр.4 - гр.5</t>
  </si>
  <si>
    <t>гр.8 - гр.7</t>
  </si>
  <si>
    <t>гр.10 - гр.11</t>
  </si>
  <si>
    <t>Vi  (V=(A-B)/A)</t>
  </si>
  <si>
    <t>(гр.6 - гр.13) / гр.6</t>
  </si>
  <si>
    <t>гр.14 х гр.15</t>
  </si>
  <si>
    <t>Vi (V= А/В)</t>
  </si>
  <si>
    <r>
      <t xml:space="preserve">Присрост недоимки по местным налогам за отчетный квартал </t>
    </r>
    <r>
      <rPr>
        <b/>
        <sz val="8"/>
        <rFont val="Arial"/>
        <family val="2"/>
      </rPr>
      <t>(А)</t>
    </r>
  </si>
  <si>
    <t>гр.6 х гр.7</t>
  </si>
  <si>
    <t>Недоимка по местным налогам на 01.01.2007</t>
  </si>
  <si>
    <t>по данным УФНС России по Чувашской Республике</t>
  </si>
  <si>
    <t>гр.5 / гр.6</t>
  </si>
  <si>
    <t xml:space="preserve"> </t>
  </si>
  <si>
    <t>гр.6 -гр.7</t>
  </si>
  <si>
    <t>8</t>
  </si>
  <si>
    <t>гр.9 - гр.10</t>
  </si>
  <si>
    <t>гр.8 - гр.11</t>
  </si>
  <si>
    <t>гр.13 - гр.14 - гр.15</t>
  </si>
  <si>
    <t>Vi (V = A / B)</t>
  </si>
  <si>
    <t>гр.12 / гр.16</t>
  </si>
  <si>
    <t>гр.3 / гр.7</t>
  </si>
  <si>
    <t>Удельный вес индикатора         (Wi)</t>
  </si>
  <si>
    <t>гр.4- гр.5 -гр.6</t>
  </si>
  <si>
    <t>Итого:</t>
  </si>
  <si>
    <t xml:space="preserve">Объем муниципального долга на конец отчетного квартала </t>
  </si>
  <si>
    <t>Оценка по индикатору        Мi</t>
  </si>
  <si>
    <t>гр.3 - гр.4</t>
  </si>
  <si>
    <t>гр.6 - гр.7 - гр.8</t>
  </si>
  <si>
    <t>гр.5 / гр.9</t>
  </si>
  <si>
    <t>гр.11 х гр.12</t>
  </si>
  <si>
    <t xml:space="preserve">Расчет индикатора О6 "Объем кредиторской задолженности бюджетных учреждений  по оплате коммунальных услуг </t>
  </si>
  <si>
    <t>№      п/п</t>
  </si>
  <si>
    <t>Оценка по индикатору       Мi</t>
  </si>
  <si>
    <t xml:space="preserve">по данным  отчета о состоянии кредиторской задолженности бюджетной сферы </t>
  </si>
  <si>
    <t>По данным месячного отчета (графа "Назначено")</t>
  </si>
  <si>
    <t>гр.3 / гр.4</t>
  </si>
  <si>
    <t xml:space="preserve">Итого: </t>
  </si>
  <si>
    <t xml:space="preserve">Расчет индикатора О5 "Объем кредиторской задолженности бюджетных учреждений по оплате труда с начислениями" </t>
  </si>
  <si>
    <t>Оценка по индикатору           Мi</t>
  </si>
  <si>
    <t xml:space="preserve">по данным отчета о состоянии кредиторской задолженности бюджетной сферы </t>
  </si>
  <si>
    <t>Расчет индикатора О4  "Объем кредиторской задолженности бюджетных учреждений"</t>
  </si>
  <si>
    <t>Vi (V=(A+B+C)/D)</t>
  </si>
  <si>
    <t>гр.8 - гр.9</t>
  </si>
  <si>
    <t>(гр.5 +гр.6 +гр.7) / гр.10</t>
  </si>
  <si>
    <t>гр.12 х гр.13</t>
  </si>
  <si>
    <t>3</t>
  </si>
  <si>
    <t>4</t>
  </si>
  <si>
    <t>9</t>
  </si>
  <si>
    <t>По данным месячного отчета (графа "назначено")</t>
  </si>
  <si>
    <t>гр.5 / гр.8</t>
  </si>
  <si>
    <t>гр.10 х гр.11</t>
  </si>
  <si>
    <t>5</t>
  </si>
  <si>
    <t>6</t>
  </si>
  <si>
    <t>7</t>
  </si>
  <si>
    <t>10</t>
  </si>
  <si>
    <t>11</t>
  </si>
  <si>
    <t>12</t>
  </si>
  <si>
    <t>Vi (V=A/ (A+B)</t>
  </si>
  <si>
    <t>Оценка по индикатору      Мi</t>
  </si>
  <si>
    <t>Расчет индикатора О1 "Зависимость бюджета поселений от финансовой помощи"</t>
  </si>
  <si>
    <t>Наименование сельских (городских) поселений</t>
  </si>
  <si>
    <r>
      <t xml:space="preserve">Объем дотаций на выравнивание уровня бюджетной обеспеченности, подлежащий передаче бюджету поселений из бюджета другого уровня, на текущий финансовый год </t>
    </r>
    <r>
      <rPr>
        <b/>
        <sz val="8"/>
        <rFont val="Arial"/>
        <family val="2"/>
      </rPr>
      <t xml:space="preserve">(А) </t>
    </r>
  </si>
  <si>
    <r>
      <t xml:space="preserve">Плановые показатели доходов бюджета поселений без учета безвозмездных перечислений от бюджетов других уровней на текущий финансовый год      </t>
    </r>
    <r>
      <rPr>
        <b/>
        <sz val="8"/>
        <rFont val="Arial"/>
        <family val="2"/>
      </rPr>
      <t>(В)</t>
    </r>
  </si>
  <si>
    <t>Расчет индикатора О2 "Доля капитальных расходов в расходах бюджета поселений</t>
  </si>
  <si>
    <r>
      <t xml:space="preserve">Плановые показатели объема капитальных расходов бюджета  поселений на текущий финансовый год      </t>
    </r>
    <r>
      <rPr>
        <b/>
        <sz val="8"/>
        <rFont val="Arial"/>
        <family val="2"/>
      </rPr>
      <t>(А)</t>
    </r>
    <r>
      <rPr>
        <sz val="8"/>
        <rFont val="Arial"/>
        <family val="2"/>
      </rPr>
      <t xml:space="preserve">
</t>
    </r>
  </si>
  <si>
    <t xml:space="preserve">по данным </t>
  </si>
  <si>
    <t>Расчет индикатора  О3 "Доля социально значимых расходов в расходах бюджета  поселений</t>
  </si>
  <si>
    <t xml:space="preserve">Плановые показатели объема расходов бюджета  поселений на оплату труда с начислениями на текущий финансовый год всего:
</t>
  </si>
  <si>
    <r>
      <t xml:space="preserve">Плановые показатели объема расходов бюджета  поселений на оплату труда с начислениями текущий финансовый год
</t>
    </r>
    <r>
      <rPr>
        <b/>
        <sz val="8"/>
        <rFont val="Arial"/>
        <family val="2"/>
      </rPr>
      <t>(А)</t>
    </r>
    <r>
      <rPr>
        <sz val="8"/>
        <rFont val="Arial"/>
        <family val="2"/>
      </rPr>
      <t xml:space="preserve">
</t>
    </r>
  </si>
  <si>
    <r>
      <t xml:space="preserve">Плановые показатели объема расходов  бюджета  поселений на обслуживание долга на текущий финансовый год
</t>
    </r>
    <r>
      <rPr>
        <b/>
        <sz val="8"/>
        <rFont val="Arial"/>
        <family val="2"/>
      </rPr>
      <t>(В)</t>
    </r>
    <r>
      <rPr>
        <sz val="8"/>
        <rFont val="Arial"/>
        <family val="2"/>
      </rPr>
      <t xml:space="preserve">
</t>
    </r>
  </si>
  <si>
    <r>
      <t xml:space="preserve">Плановые показатели объема расходов бюджета  поселений на оказание социальной помощи  населению на текущий финансовый год
</t>
    </r>
    <r>
      <rPr>
        <b/>
        <sz val="8"/>
        <rFont val="Arial"/>
        <family val="2"/>
      </rPr>
      <t>(С)</t>
    </r>
    <r>
      <rPr>
        <sz val="8"/>
        <rFont val="Arial"/>
        <family val="2"/>
      </rPr>
      <t xml:space="preserve">
</t>
    </r>
  </si>
  <si>
    <t>гр.3 - гр.5</t>
  </si>
  <si>
    <r>
      <t xml:space="preserve">Кредиторская задолженность бюджетных учреждений поселений на конец отчетного квартала </t>
    </r>
    <r>
      <rPr>
        <b/>
        <sz val="8"/>
        <rFont val="Arial"/>
        <family val="2"/>
      </rPr>
      <t>(А)</t>
    </r>
  </si>
  <si>
    <r>
      <t xml:space="preserve">Кредиторская задолженность бюджетных учреждений поселений по оплате труда с начислениями на конец отчетного квартала </t>
    </r>
    <r>
      <rPr>
        <b/>
        <sz val="8"/>
        <rFont val="Arial"/>
        <family val="2"/>
      </rPr>
      <t>(А)</t>
    </r>
  </si>
  <si>
    <r>
      <t xml:space="preserve">Кредиторская задолженность бюджетных учреждений поселений  по оплате коммунальных услуг на конец отчетного квартала </t>
    </r>
    <r>
      <rPr>
        <b/>
        <sz val="8"/>
        <rFont val="Arial"/>
        <family val="2"/>
      </rPr>
      <t>(А)</t>
    </r>
  </si>
  <si>
    <r>
      <t xml:space="preserve">Плановые показатели объема расходов бюджета поселений по оплате коммунальных услуг на текущий финансовый год   </t>
    </r>
    <r>
      <rPr>
        <b/>
        <sz val="8"/>
        <rFont val="Arial"/>
        <family val="2"/>
      </rPr>
      <t>(В)</t>
    </r>
  </si>
  <si>
    <t>Расчет индикатора О7 "Отношение долга без учета гарантий (поручительств) к доходам бюджета поселений"</t>
  </si>
  <si>
    <r>
      <t xml:space="preserve">Объем бюджетной задолженности поселений за вычетом гарантий (поручительств) на конец отчетного  квартала               </t>
    </r>
    <r>
      <rPr>
        <b/>
        <sz val="8"/>
        <rFont val="Arial"/>
        <family val="2"/>
      </rPr>
      <t>(А)</t>
    </r>
  </si>
  <si>
    <t xml:space="preserve">Расчет индикатора О8 "Отношение краткосрочного (до одного года) долга к доходам бюджета поселений </t>
  </si>
  <si>
    <r>
      <t xml:space="preserve">Объем краткосрочной (до одного года) задолженности поселений на конец отчетного месяца
</t>
    </r>
    <r>
      <rPr>
        <b/>
        <sz val="8"/>
        <rFont val="Arial"/>
        <family val="2"/>
      </rPr>
      <t>(А)</t>
    </r>
  </si>
  <si>
    <t>по данным  (информация из долговых книг)</t>
  </si>
  <si>
    <r>
      <t xml:space="preserve">Объем гарантий (поручительств) поселений на конец отчетного квартала
</t>
    </r>
    <r>
      <rPr>
        <b/>
        <sz val="8"/>
        <rFont val="Arial"/>
        <family val="2"/>
      </rPr>
      <t>(А)</t>
    </r>
  </si>
  <si>
    <r>
      <t xml:space="preserve">Просроченная задолженность поселений на конец отчетного месяца                          </t>
    </r>
    <r>
      <rPr>
        <b/>
        <sz val="8"/>
        <rFont val="Arial"/>
        <family val="2"/>
      </rPr>
      <t>(А)</t>
    </r>
  </si>
  <si>
    <r>
      <t xml:space="preserve">Плановые показатели объема доходов  бюджета поселений  без учета безвозмездных перечислений от бюджетов других уровней на текущий финансовый год                                                   </t>
    </r>
    <r>
      <rPr>
        <b/>
        <sz val="8"/>
        <rFont val="Arial"/>
        <family val="2"/>
      </rPr>
      <t>(В)</t>
    </r>
  </si>
  <si>
    <t>Объем капитальных расходов бюджета  поселений, осуществляемых за счет субвенций и субсидий
из бюджета муниципального района, на текущий финансовый год</t>
  </si>
  <si>
    <t xml:space="preserve">Плановые показатели расходов, осуществляемых за счет субвенций и  субсидий
из бюджета муниципального района на текущий финансовый год
</t>
  </si>
  <si>
    <t>Плановые показатели расходов бюджета  поселений без учета расходов, осуществляемых за счет субвенций и субсидий из бюджета муниципального района , на текущий финансовый год</t>
  </si>
  <si>
    <t xml:space="preserve">Плановые показатели объема расходов бюджета  поселений на оплату труда с начислениями, осуществляемых за счет субвенций и субсидий
из бюджета муниципального района </t>
  </si>
  <si>
    <t xml:space="preserve">Плановые показатели расходов, осуществляемых за счет субвенций  и субсидий
из бюджета муниципального района  на текущий финансовый год
</t>
  </si>
  <si>
    <t>Плановые показатели объема расходов бюджета поселений  без учета расходов, осуществляемых за счет субвенций   и субсидий из бюджета муниципального района , на текущий финансовый год</t>
  </si>
  <si>
    <t>Плановые показатели объема расходов бюджета  поселений без учета расходов, осуществляемых за счет субвенций  и субсидий из бюджета муниципального района, на текущий финансовый год</t>
  </si>
  <si>
    <r>
      <t xml:space="preserve">Плановые показатели объема доходов  бюджета поселений, за исключением субвенций и субсидий
из бюджета муниципального района, на текущий финансовый год          </t>
    </r>
    <r>
      <rPr>
        <b/>
        <sz val="8"/>
        <rFont val="Arial"/>
        <family val="2"/>
      </rPr>
      <t xml:space="preserve"> (В)</t>
    </r>
  </si>
  <si>
    <r>
      <t xml:space="preserve">Плановые показатели объема доходов  бюджета поселений, за исключением субвенций и субсидий
из бюджета муниципального района, на текущий финансовый год   </t>
    </r>
    <r>
      <rPr>
        <b/>
        <sz val="8"/>
        <rFont val="Arial"/>
        <family val="2"/>
      </rPr>
      <t xml:space="preserve">(В) </t>
    </r>
    <r>
      <rPr>
        <sz val="8"/>
        <rFont val="Arial"/>
        <family val="2"/>
      </rPr>
      <t xml:space="preserve">       </t>
    </r>
  </si>
  <si>
    <t xml:space="preserve">Плановые показатели расходов бюджета поселений  без учета расходов, осуществляемых за счет субвенций и субсидий
из бюджета муниципального района, на текущий финансовый год
</t>
  </si>
  <si>
    <r>
      <t xml:space="preserve">Плановые показатели объема текущих расходов  бюджета поселений  с учетом прироста кредиторской задолженности, за исключением текущий расходов в общем объеме расходов, осуществляемых за счет субвенций  и субсидий из бюджета муниципального района, на текущий финансовый год </t>
    </r>
    <r>
      <rPr>
        <b/>
        <sz val="8"/>
        <rFont val="Arial Cyr"/>
        <family val="2"/>
      </rPr>
      <t>(А)</t>
    </r>
  </si>
  <si>
    <t>Расчет индикатора О12 "Соблюдение ограничения дефицита бюджета поселений, установленного Бюджетным кодексом Российской Федерации</t>
  </si>
  <si>
    <r>
      <t>Предельный размер дефицита бюджета  поселений на текущий финансовый год</t>
    </r>
    <r>
      <rPr>
        <b/>
        <sz val="8"/>
        <rFont val="Arial"/>
        <family val="2"/>
      </rPr>
      <t xml:space="preserve"> (А)</t>
    </r>
  </si>
  <si>
    <r>
      <t xml:space="preserve">Плановые показатели объема доходов  бюджета поселений без учета безвозмездных перечислений от бюджетов других уровней на текущий финансовый год                                                   </t>
    </r>
    <r>
      <rPr>
        <b/>
        <sz val="8"/>
        <rFont val="Arial"/>
        <family val="2"/>
      </rPr>
      <t>(В)</t>
    </r>
  </si>
  <si>
    <r>
      <t>Плановые показатели объема расходов бюджета поселений  на обслуживание муниципального долга на текущий финансовый год</t>
    </r>
    <r>
      <rPr>
        <b/>
        <sz val="8"/>
        <rFont val="Arial Cyr"/>
        <family val="2"/>
      </rPr>
      <t xml:space="preserve"> (А) </t>
    </r>
  </si>
  <si>
    <r>
      <t xml:space="preserve">Плановые показатели объема расходов бюджета поселений без учета расходов, осуществляемых за счет субвенций  и субсидий из бюджета муниципального района, на текущий финансовый год </t>
    </r>
    <r>
      <rPr>
        <b/>
        <sz val="8"/>
        <rFont val="Arial"/>
        <family val="2"/>
      </rPr>
      <t xml:space="preserve">(В) </t>
    </r>
  </si>
  <si>
    <r>
      <t xml:space="preserve">Плановые показатели объема налоговых доходов бюджета поселений на текущий финансовый год </t>
    </r>
    <r>
      <rPr>
        <b/>
        <sz val="8"/>
        <rFont val="Arial"/>
        <family val="2"/>
      </rPr>
      <t>(В)</t>
    </r>
  </si>
  <si>
    <t>гр.3/(гр.3+гр.6)</t>
  </si>
  <si>
    <r>
      <t xml:space="preserve">Плановые показатели объема расходов бюджета  поселений по оплате труда с начислениями на текущий финансовый год    </t>
    </r>
    <r>
      <rPr>
        <b/>
        <sz val="8"/>
        <rFont val="Arial"/>
        <family val="2"/>
      </rPr>
      <t xml:space="preserve">(В) </t>
    </r>
  </si>
  <si>
    <t xml:space="preserve">Объем гарантий (поручительств) поселений на конец отчетного квартала
</t>
  </si>
  <si>
    <t>Расчет индикатора О9 "Отношение объема выданных от имени поселений гарантий (поручительств) к доходам бюджета поселений"</t>
  </si>
  <si>
    <t>Расчет индикатора О10 "Отсутствие просроченных долговых обязательств поселений"</t>
  </si>
  <si>
    <t>Расчет индикатора О11 "Соблюдение ограничения текущих расходов бюджета поселений, установленного Бюджетным кодексом Российской Федерации"</t>
  </si>
  <si>
    <r>
      <t xml:space="preserve">Плановые показатели объема доходов бюджета поселений ,  за исключением субвенций  и  субсидий из  бюджета муниципального района, на текущий финансовый год </t>
    </r>
    <r>
      <rPr>
        <b/>
        <sz val="8"/>
        <rFont val="Arial"/>
        <family val="2"/>
      </rPr>
      <t>(В)</t>
    </r>
  </si>
  <si>
    <r>
      <t xml:space="preserve">Плановые показатели объема доходов  бюджета поселений без учета безвозмездных перечислений от бюджетов других уровней на текущий финансовый год"                                                   </t>
    </r>
    <r>
      <rPr>
        <b/>
        <sz val="8"/>
        <rFont val="Arial"/>
        <family val="2"/>
      </rPr>
      <t>(В)</t>
    </r>
  </si>
  <si>
    <t>Расчет индикатора О13 "Соблюдение ограничения предельного объема муниципального долга, установленного Бюджетным кодексом Российской Федерации"</t>
  </si>
  <si>
    <t xml:space="preserve">Расчет индикатора О14 "Соблюдение ограничений предельного объема расходов на обслуживание муниципального долга, установленного Бюджетным кодексом Российской Федерации" </t>
  </si>
  <si>
    <t>Расчет индикатора О15 "Отношение дефицита бюджета поселений к доходам бюджета поселений"</t>
  </si>
  <si>
    <t xml:space="preserve">по данным финансовых органов муниципальных районов </t>
  </si>
  <si>
    <t>по данным финансовых органов муниципальных районов</t>
  </si>
  <si>
    <t>О1</t>
  </si>
  <si>
    <t>О2</t>
  </si>
  <si>
    <t>О3</t>
  </si>
  <si>
    <t>О4</t>
  </si>
  <si>
    <t>О5</t>
  </si>
  <si>
    <t>О6</t>
  </si>
  <si>
    <t>О7</t>
  </si>
  <si>
    <t>О8</t>
  </si>
  <si>
    <t>О9</t>
  </si>
  <si>
    <t>О10</t>
  </si>
  <si>
    <t>О11</t>
  </si>
  <si>
    <t>О12</t>
  </si>
  <si>
    <t>О13</t>
  </si>
  <si>
    <t>О14</t>
  </si>
  <si>
    <t>О15</t>
  </si>
  <si>
    <t>О16</t>
  </si>
  <si>
    <t>Всего:                  (в баллах)</t>
  </si>
  <si>
    <t>Большевыльское</t>
  </si>
  <si>
    <t xml:space="preserve">Аликовское </t>
  </si>
  <si>
    <t>Ефремкасинское</t>
  </si>
  <si>
    <t>Илгышевское</t>
  </si>
  <si>
    <t>Крымзарайкинское</t>
  </si>
  <si>
    <t>Питишевское</t>
  </si>
  <si>
    <t>Раскильдинское</t>
  </si>
  <si>
    <t>Тенеевское</t>
  </si>
  <si>
    <t>Таутовское</t>
  </si>
  <si>
    <t>Чувашско-Сорминское</t>
  </si>
  <si>
    <t>Шумшевашское</t>
  </si>
  <si>
    <t>Яндобинское</t>
  </si>
  <si>
    <t>по данным УФНС России по ЧР-Аликовский район</t>
  </si>
  <si>
    <t>Недоимка по местным налогам на 01.01.2008</t>
  </si>
  <si>
    <t>1</t>
  </si>
  <si>
    <t>Плановые показатели объема расходов бюджета  поселений  на 2008 год</t>
  </si>
  <si>
    <t>Плановые показатели объема расходов бюджета  поселений на 2008 год</t>
  </si>
  <si>
    <t>Прогноз поступления налоговых и неналоговых доходов в бюджет поселений на 2008 год</t>
  </si>
  <si>
    <t>Прогноз поступления доходов от предпринимательской и иной приносящей доход деятельности в бюджет поселений на 2008 г.</t>
  </si>
  <si>
    <t>Плановые показатели объема расходов бюджета поселений на 2008 год</t>
  </si>
  <si>
    <t>Прогноз поступления доходов в бюджет  поселений  на 2008 год</t>
  </si>
  <si>
    <t>Прогноз поступления субвенций из бюджета муниципального района  в бюджет поселений на 2008 год</t>
  </si>
  <si>
    <t>Прогноз поступления субсидий из  бюджета муниципального района в бюджет поселений  на 2008 год</t>
  </si>
  <si>
    <t>Прогноз поступления доходов в бюджет поселений  на 2008 год</t>
  </si>
  <si>
    <t>Прогноз поступления субвенций из бюджета муниципального района  в бюджет поселений на 2008 год"</t>
  </si>
  <si>
    <t>Прогноз поступления налоговых и неналоговых доходов в бюджеты поселений  на 2008 год</t>
  </si>
  <si>
    <t>Прогноз поступления доходов от предпринимательской и иной приносящей доход деятельности в бюджеты поселений  на 2008 год</t>
  </si>
  <si>
    <t>Плановые показатели объема расходов бюджета поселений  за счет субвенций и субсидий
из бюджета муниципального района на 2008 год</t>
  </si>
  <si>
    <t xml:space="preserve">Плановые показатели объема капитальных расходов бюджета поселений  на 2008 год (ЭК 310) </t>
  </si>
  <si>
    <t>Плановые показатели объема капитальных расходов бюджета поселений  на 2008 год (ЭК 310) за счет субвенций и субсидий из бюджета муниципального района</t>
  </si>
  <si>
    <t>Плановые показатели объема капитальных расходов бюджета поселений на 2008 год (ЭК 310) без учета капитальных расходов за счет и субсидий из бюджета муниципального района</t>
  </si>
  <si>
    <t>Прогноз поступления субвенций из  бюджета муниципального района в бюджет поселений  на 2008 год</t>
  </si>
  <si>
    <t>Прогноз поступления субсидий из бюджета муниципального района  в бюджет поселений на 2008 год</t>
  </si>
  <si>
    <t>Прогноз поступления налоговых и неналоговых доходов в бюджеты поселений на 2008 год</t>
  </si>
  <si>
    <t>Прогноз поступления доходов от предпринимательской и иной приносящей доход деятельности в бюджеты поселений на 2008 год</t>
  </si>
  <si>
    <t>Плановые показатели объема расходов бюджета поселений за счет субвенций и субсидий из бюджета муниципального района  на 2008 год</t>
  </si>
  <si>
    <t>Прогноз поступления доходов в бюджет поселений на 2008 год</t>
  </si>
  <si>
    <t>Прогноз поступления субвенций из бюджета муниципального района в бюджет поселений  на 2008 год</t>
  </si>
  <si>
    <t>Прогноз поступления субсидий из  бюджета муниципального района в бюджет поселений на 2008 год</t>
  </si>
  <si>
    <t>Кредиторская задолженность на 01.01.2008</t>
  </si>
  <si>
    <t>Плановые показатели объема расходов бюджета поселений за счет субвенций  и субсидий из бюджета муниципального района на 2008 год</t>
  </si>
  <si>
    <t xml:space="preserve">Плановые показатели объема капитальных расходов бюджета  поселений на 2008 год (ЭК 310) </t>
  </si>
  <si>
    <t>Плановые показатели объема расходов бюджета  поселений за счет субвенций и субсидий
из бюджета муниципального района на 2008 год</t>
  </si>
  <si>
    <t xml:space="preserve"> Результаты оценки качества управления финансами и платежеспособности поселений Аликовского района  по состоянию на 01.04.2008 г. </t>
  </si>
  <si>
    <t>Кредиторская задолженность на 01.04.2008</t>
  </si>
  <si>
    <t>Недоимка по местным налогам на 01.04.2008</t>
  </si>
  <si>
    <r>
      <t xml:space="preserve">Прирост недоимки по местным налогам за отчетный квартал </t>
    </r>
    <r>
      <rPr>
        <b/>
        <sz val="8"/>
        <rFont val="Arial"/>
        <family val="2"/>
      </rPr>
      <t>(А)</t>
    </r>
  </si>
  <si>
    <t>0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</si>
</sst>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"/>
    <numFmt numFmtId="169" formatCode="#,##0.0"/>
    <numFmt numFmtId="170" formatCode="#,##0.000"/>
    <numFmt numFmtId="171" formatCode="#,##0.0000"/>
    <numFmt numFmtId="172" formatCode="#,##0.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0.000"/>
    <numFmt numFmtId="177" formatCode="0.0000"/>
    <numFmt numFmtId="178" formatCode="#,##0.000000"/>
    <numFmt numFmtId="179" formatCode="#,##0.0000000"/>
    <numFmt numFmtId="180" formatCode="#,##0.00000000"/>
    <numFmt numFmtId="181" formatCode="#,##0.000000000"/>
  </numFmts>
  <fonts count="15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b/>
      <sz val="8"/>
      <name val="Arial"/>
      <family val="2"/>
    </font>
    <font>
      <b/>
      <sz val="14"/>
      <name val="Times New Roman Cyr"/>
      <family val="1"/>
    </font>
    <font>
      <b/>
      <sz val="8"/>
      <name val="Arial Cyr"/>
      <family val="2"/>
    </font>
    <font>
      <b/>
      <sz val="14"/>
      <name val="TimesET"/>
      <family val="0"/>
    </font>
    <font>
      <b/>
      <sz val="12"/>
      <name val="TimesET"/>
      <family val="0"/>
    </font>
    <font>
      <b/>
      <sz val="10"/>
      <name val="TimesET"/>
      <family val="0"/>
    </font>
    <font>
      <b/>
      <sz val="12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5">
    <xf numFmtId="0" fontId="0" fillId="0" borderId="0" xfId="0" applyAlignment="1">
      <alignment/>
    </xf>
    <xf numFmtId="3" fontId="4" fillId="0" borderId="0" xfId="0" applyNumberFormat="1" applyFont="1" applyFill="1" applyAlignment="1">
      <alignment vertical="center" wrapText="1"/>
    </xf>
    <xf numFmtId="169" fontId="4" fillId="0" borderId="0" xfId="0" applyNumberFormat="1" applyFont="1" applyFill="1" applyAlignment="1">
      <alignment vertical="center" wrapText="1"/>
    </xf>
    <xf numFmtId="3" fontId="5" fillId="0" borderId="0" xfId="18" applyNumberFormat="1" applyFont="1" applyFill="1" applyAlignment="1">
      <alignment vertical="center" wrapText="1"/>
      <protection/>
    </xf>
    <xf numFmtId="169" fontId="5" fillId="0" borderId="0" xfId="18" applyNumberFormat="1" applyFont="1" applyFill="1" applyAlignment="1">
      <alignment vertical="center" wrapText="1"/>
      <protection/>
    </xf>
    <xf numFmtId="169" fontId="6" fillId="0" borderId="1" xfId="18" applyNumberFormat="1" applyFont="1" applyFill="1" applyBorder="1" applyAlignment="1">
      <alignment horizontal="center" vertical="center" wrapText="1"/>
      <protection/>
    </xf>
    <xf numFmtId="169" fontId="4" fillId="0" borderId="1" xfId="0" applyNumberFormat="1" applyFont="1" applyFill="1" applyBorder="1" applyAlignment="1">
      <alignment horizontal="center" vertical="center" wrapText="1"/>
    </xf>
    <xf numFmtId="1" fontId="6" fillId="2" borderId="1" xfId="18" applyNumberFormat="1" applyFont="1" applyFill="1" applyBorder="1" applyAlignment="1">
      <alignment horizontal="center" vertical="center" wrapText="1"/>
      <protection/>
    </xf>
    <xf numFmtId="1" fontId="6" fillId="0" borderId="1" xfId="18" applyNumberFormat="1" applyFont="1" applyFill="1" applyBorder="1" applyAlignment="1">
      <alignment horizontal="center" vertical="center" wrapText="1"/>
      <protection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Alignment="1">
      <alignment vertical="center" wrapText="1"/>
    </xf>
    <xf numFmtId="3" fontId="6" fillId="0" borderId="2" xfId="18" applyNumberFormat="1" applyFont="1" applyFill="1" applyBorder="1" applyAlignment="1">
      <alignment horizontal="right" vertical="center" wrapText="1"/>
      <protection/>
    </xf>
    <xf numFmtId="169" fontId="4" fillId="0" borderId="3" xfId="0" applyNumberFormat="1" applyFont="1" applyBorder="1" applyAlignment="1">
      <alignment vertical="center" wrapText="1"/>
    </xf>
    <xf numFmtId="169" fontId="4" fillId="0" borderId="0" xfId="0" applyNumberFormat="1" applyFont="1" applyFill="1" applyAlignment="1">
      <alignment vertical="center" wrapText="1"/>
    </xf>
    <xf numFmtId="170" fontId="4" fillId="0" borderId="3" xfId="0" applyNumberFormat="1" applyFont="1" applyFill="1" applyBorder="1" applyAlignment="1">
      <alignment vertical="center" wrapText="1"/>
    </xf>
    <xf numFmtId="170" fontId="4" fillId="0" borderId="0" xfId="0" applyNumberFormat="1" applyFont="1" applyFill="1" applyAlignment="1">
      <alignment vertical="center" wrapText="1"/>
    </xf>
    <xf numFmtId="169" fontId="6" fillId="0" borderId="2" xfId="18" applyNumberFormat="1" applyFont="1" applyFill="1" applyBorder="1" applyAlignment="1">
      <alignment vertical="center" wrapText="1"/>
      <protection/>
    </xf>
    <xf numFmtId="169" fontId="4" fillId="0" borderId="3" xfId="18" applyNumberFormat="1" applyFont="1" applyFill="1" applyBorder="1" applyAlignment="1">
      <alignment vertical="center" wrapText="1"/>
      <protection/>
    </xf>
    <xf numFmtId="169" fontId="6" fillId="0" borderId="0" xfId="0" applyNumberFormat="1" applyFont="1" applyFill="1" applyAlignment="1">
      <alignment vertical="center" wrapText="1"/>
    </xf>
    <xf numFmtId="169" fontId="6" fillId="0" borderId="1" xfId="18" applyNumberFormat="1" applyFont="1" applyFill="1" applyBorder="1" applyAlignment="1">
      <alignment horizontal="right" vertical="center" wrapText="1"/>
      <protection/>
    </xf>
    <xf numFmtId="170" fontId="4" fillId="0" borderId="1" xfId="0" applyNumberFormat="1" applyFont="1" applyFill="1" applyBorder="1" applyAlignment="1">
      <alignment vertical="center" wrapText="1"/>
    </xf>
    <xf numFmtId="3" fontId="6" fillId="0" borderId="0" xfId="18" applyNumberFormat="1" applyFont="1" applyFill="1" applyBorder="1" applyAlignment="1">
      <alignment vertical="center" wrapText="1"/>
      <protection/>
    </xf>
    <xf numFmtId="169" fontId="6" fillId="0" borderId="0" xfId="18" applyNumberFormat="1" applyFont="1" applyFill="1" applyBorder="1" applyAlignment="1">
      <alignment vertical="center" wrapText="1"/>
      <protection/>
    </xf>
    <xf numFmtId="169" fontId="6" fillId="0" borderId="0" xfId="18" applyNumberFormat="1" applyFont="1" applyFill="1" applyBorder="1" applyAlignment="1">
      <alignment vertical="center" wrapText="1"/>
      <protection/>
    </xf>
    <xf numFmtId="3" fontId="4" fillId="0" borderId="0" xfId="0" applyNumberFormat="1" applyFont="1" applyFill="1" applyBorder="1" applyAlignment="1">
      <alignment vertical="center" wrapText="1"/>
    </xf>
    <xf numFmtId="169" fontId="4" fillId="0" borderId="0" xfId="0" applyNumberFormat="1" applyFont="1" applyFill="1" applyBorder="1" applyAlignment="1">
      <alignment vertical="center" wrapText="1"/>
    </xf>
    <xf numFmtId="169" fontId="6" fillId="0" borderId="0" xfId="18" applyNumberFormat="1" applyFont="1" applyFill="1" applyBorder="1" applyAlignment="1">
      <alignment horizontal="right" vertical="center" wrapText="1"/>
      <protection/>
    </xf>
    <xf numFmtId="49" fontId="6" fillId="2" borderId="1" xfId="18" applyNumberFormat="1" applyFont="1" applyFill="1" applyBorder="1" applyAlignment="1">
      <alignment horizontal="justify" vertical="center" wrapText="1"/>
      <protection/>
    </xf>
    <xf numFmtId="49" fontId="6" fillId="0" borderId="1" xfId="0" applyNumberFormat="1" applyFont="1" applyBorder="1" applyAlignment="1">
      <alignment horizontal="center" vertical="center" wrapText="1"/>
    </xf>
    <xf numFmtId="169" fontId="6" fillId="0" borderId="1" xfId="0" applyNumberFormat="1" applyFont="1" applyFill="1" applyBorder="1" applyAlignment="1">
      <alignment horizontal="center" vertical="center" wrapText="1"/>
    </xf>
    <xf numFmtId="169" fontId="6" fillId="0" borderId="1" xfId="18" applyNumberFormat="1" applyFont="1" applyFill="1" applyBorder="1" applyAlignment="1">
      <alignment vertical="center" wrapText="1"/>
      <protection/>
    </xf>
    <xf numFmtId="169" fontId="4" fillId="0" borderId="1" xfId="18" applyNumberFormat="1" applyFont="1" applyFill="1" applyBorder="1" applyAlignment="1">
      <alignment horizontal="center" vertical="center" wrapText="1"/>
      <protection/>
    </xf>
    <xf numFmtId="169" fontId="6" fillId="0" borderId="4" xfId="18" applyNumberFormat="1" applyFont="1" applyFill="1" applyBorder="1" applyAlignment="1">
      <alignment horizontal="right" vertical="center" wrapText="1"/>
      <protection/>
    </xf>
    <xf numFmtId="169" fontId="4" fillId="0" borderId="5" xfId="0" applyNumberFormat="1" applyFont="1" applyFill="1" applyBorder="1" applyAlignment="1">
      <alignment vertical="center" wrapText="1"/>
    </xf>
    <xf numFmtId="169" fontId="6" fillId="0" borderId="4" xfId="18" applyNumberFormat="1" applyFont="1" applyFill="1" applyBorder="1" applyAlignment="1">
      <alignment horizontal="center" vertical="center" wrapText="1"/>
      <protection/>
    </xf>
    <xf numFmtId="176" fontId="4" fillId="0" borderId="3" xfId="18" applyNumberFormat="1" applyFont="1" applyFill="1" applyBorder="1" applyAlignment="1">
      <alignment vertical="center" wrapText="1"/>
      <protection/>
    </xf>
    <xf numFmtId="49" fontId="6" fillId="0" borderId="1" xfId="18" applyNumberFormat="1" applyFont="1" applyFill="1" applyBorder="1" applyAlignment="1">
      <alignment horizontal="center" vertical="center" wrapText="1"/>
      <protection/>
    </xf>
    <xf numFmtId="169" fontId="7" fillId="0" borderId="0" xfId="18" applyNumberFormat="1" applyFont="1" applyFill="1" applyAlignment="1">
      <alignment vertical="center" wrapText="1"/>
      <protection/>
    </xf>
    <xf numFmtId="170" fontId="4" fillId="0" borderId="6" xfId="0" applyNumberFormat="1" applyFont="1" applyFill="1" applyBorder="1" applyAlignment="1">
      <alignment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170" fontId="4" fillId="0" borderId="1" xfId="0" applyNumberFormat="1" applyFont="1" applyFill="1" applyBorder="1" applyAlignment="1">
      <alignment horizontal="center" vertical="center" wrapText="1"/>
    </xf>
    <xf numFmtId="3" fontId="6" fillId="3" borderId="2" xfId="18" applyNumberFormat="1" applyFont="1" applyFill="1" applyBorder="1" applyAlignment="1">
      <alignment horizontal="right" vertical="center" wrapText="1"/>
      <protection/>
    </xf>
    <xf numFmtId="169" fontId="6" fillId="3" borderId="2" xfId="18" applyNumberFormat="1" applyFont="1" applyFill="1" applyBorder="1" applyAlignment="1">
      <alignment vertical="center" wrapText="1"/>
      <protection/>
    </xf>
    <xf numFmtId="169" fontId="4" fillId="3" borderId="3" xfId="0" applyNumberFormat="1" applyFont="1" applyFill="1" applyBorder="1" applyAlignment="1">
      <alignment vertical="center" wrapText="1"/>
    </xf>
    <xf numFmtId="169" fontId="6" fillId="3" borderId="0" xfId="0" applyNumberFormat="1" applyFont="1" applyFill="1" applyAlignment="1">
      <alignment vertical="center" wrapText="1"/>
    </xf>
    <xf numFmtId="176" fontId="4" fillId="3" borderId="3" xfId="18" applyNumberFormat="1" applyFont="1" applyFill="1" applyBorder="1" applyAlignment="1">
      <alignment vertical="center" wrapText="1"/>
      <protection/>
    </xf>
    <xf numFmtId="170" fontId="4" fillId="3" borderId="3" xfId="0" applyNumberFormat="1" applyFont="1" applyFill="1" applyBorder="1" applyAlignment="1">
      <alignment vertical="center" wrapText="1"/>
    </xf>
    <xf numFmtId="169" fontId="4" fillId="3" borderId="0" xfId="0" applyNumberFormat="1" applyFont="1" applyFill="1" applyAlignment="1">
      <alignment vertical="center" wrapText="1"/>
    </xf>
    <xf numFmtId="169" fontId="6" fillId="0" borderId="3" xfId="18" applyNumberFormat="1" applyFont="1" applyFill="1" applyBorder="1" applyAlignment="1">
      <alignment vertical="center" wrapText="1"/>
      <protection/>
    </xf>
    <xf numFmtId="3" fontId="6" fillId="0" borderId="1" xfId="18" applyNumberFormat="1" applyFont="1" applyFill="1" applyBorder="1" applyAlignment="1">
      <alignment horizontal="center" vertical="center" wrapText="1"/>
      <protection/>
    </xf>
    <xf numFmtId="3" fontId="4" fillId="0" borderId="0" xfId="0" applyNumberFormat="1" applyFont="1" applyFill="1" applyAlignment="1">
      <alignment horizontal="center" vertical="center" wrapText="1"/>
    </xf>
    <xf numFmtId="1" fontId="6" fillId="0" borderId="0" xfId="18" applyNumberFormat="1" applyFont="1" applyFill="1" applyBorder="1" applyAlignment="1">
      <alignment horizontal="center" vertical="center" wrapText="1"/>
      <protection/>
    </xf>
    <xf numFmtId="169" fontId="6" fillId="0" borderId="7" xfId="18" applyNumberFormat="1" applyFont="1" applyFill="1" applyBorder="1" applyAlignment="1">
      <alignment horizontal="right" vertical="center" wrapText="1"/>
      <protection/>
    </xf>
    <xf numFmtId="169" fontId="4" fillId="0" borderId="6" xfId="0" applyNumberFormat="1" applyFont="1" applyFill="1" applyBorder="1" applyAlignment="1">
      <alignment vertical="center" wrapText="1"/>
    </xf>
    <xf numFmtId="169" fontId="4" fillId="0" borderId="3" xfId="0" applyNumberFormat="1" applyFont="1" applyFill="1" applyBorder="1" applyAlignment="1">
      <alignment vertical="center" wrapText="1"/>
    </xf>
    <xf numFmtId="169" fontId="6" fillId="0" borderId="3" xfId="0" applyNumberFormat="1" applyFont="1" applyFill="1" applyBorder="1" applyAlignment="1">
      <alignment vertical="center" wrapText="1"/>
    </xf>
    <xf numFmtId="169" fontId="6" fillId="0" borderId="8" xfId="18" applyNumberFormat="1" applyFont="1" applyFill="1" applyBorder="1" applyAlignment="1">
      <alignment horizontal="right" vertical="center" wrapText="1"/>
      <protection/>
    </xf>
    <xf numFmtId="2" fontId="6" fillId="0" borderId="1" xfId="18" applyNumberFormat="1" applyFont="1" applyFill="1" applyBorder="1" applyAlignment="1">
      <alignment horizontal="center" vertical="center" wrapText="1"/>
      <protection/>
    </xf>
    <xf numFmtId="169" fontId="4" fillId="0" borderId="1" xfId="18" applyNumberFormat="1" applyFont="1" applyFill="1" applyBorder="1" applyAlignment="1">
      <alignment horizontal="right" vertical="center" wrapText="1"/>
      <protection/>
    </xf>
    <xf numFmtId="3" fontId="4" fillId="0" borderId="1" xfId="0" applyNumberFormat="1" applyFont="1" applyFill="1" applyBorder="1" applyAlignment="1">
      <alignment horizontal="right" vertical="center" wrapText="1"/>
    </xf>
    <xf numFmtId="170" fontId="4" fillId="0" borderId="1" xfId="0" applyNumberFormat="1" applyFont="1" applyFill="1" applyBorder="1" applyAlignment="1">
      <alignment horizontal="right" vertical="center" wrapText="1"/>
    </xf>
    <xf numFmtId="169" fontId="6" fillId="0" borderId="5" xfId="18" applyNumberFormat="1" applyFont="1" applyFill="1" applyBorder="1" applyAlignment="1">
      <alignment vertical="center" wrapText="1"/>
      <protection/>
    </xf>
    <xf numFmtId="169" fontId="6" fillId="3" borderId="3" xfId="0" applyNumberFormat="1" applyFont="1" applyFill="1" applyBorder="1" applyAlignment="1">
      <alignment vertical="center" wrapText="1"/>
    </xf>
    <xf numFmtId="169" fontId="4" fillId="0" borderId="6" xfId="18" applyNumberFormat="1" applyFont="1" applyFill="1" applyBorder="1" applyAlignment="1">
      <alignment vertical="center" wrapText="1"/>
      <protection/>
    </xf>
    <xf numFmtId="171" fontId="4" fillId="0" borderId="5" xfId="18" applyNumberFormat="1" applyFont="1" applyFill="1" applyBorder="1" applyAlignment="1">
      <alignment vertical="center" wrapText="1"/>
      <protection/>
    </xf>
    <xf numFmtId="3" fontId="4" fillId="0" borderId="5" xfId="18" applyNumberFormat="1" applyFont="1" applyFill="1" applyBorder="1" applyAlignment="1">
      <alignment vertical="center" wrapText="1"/>
      <protection/>
    </xf>
    <xf numFmtId="2" fontId="4" fillId="0" borderId="0" xfId="0" applyNumberFormat="1" applyFont="1" applyFill="1" applyAlignment="1">
      <alignment vertical="center" wrapText="1"/>
    </xf>
    <xf numFmtId="2" fontId="5" fillId="0" borderId="0" xfId="18" applyNumberFormat="1" applyFont="1" applyFill="1" applyAlignment="1">
      <alignment vertical="center" wrapText="1"/>
      <protection/>
    </xf>
    <xf numFmtId="2" fontId="6" fillId="0" borderId="1" xfId="0" applyNumberFormat="1" applyFont="1" applyBorder="1" applyAlignment="1">
      <alignment horizontal="center" vertical="center" wrapText="1"/>
    </xf>
    <xf numFmtId="2" fontId="6" fillId="2" borderId="1" xfId="18" applyNumberFormat="1" applyFont="1" applyFill="1" applyBorder="1" applyAlignment="1">
      <alignment horizontal="justify" vertical="center" wrapText="1"/>
      <protection/>
    </xf>
    <xf numFmtId="2" fontId="6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6" fillId="2" borderId="1" xfId="18" applyNumberFormat="1" applyFont="1" applyFill="1" applyBorder="1" applyAlignment="1">
      <alignment horizontal="center" vertical="center" wrapText="1"/>
      <protection/>
    </xf>
    <xf numFmtId="2" fontId="6" fillId="0" borderId="2" xfId="18" applyNumberFormat="1" applyFont="1" applyFill="1" applyBorder="1" applyAlignment="1">
      <alignment vertical="center" wrapText="1"/>
      <protection/>
    </xf>
    <xf numFmtId="2" fontId="4" fillId="0" borderId="5" xfId="18" applyNumberFormat="1" applyFont="1" applyFill="1" applyBorder="1" applyAlignment="1">
      <alignment vertical="center" wrapText="1"/>
      <protection/>
    </xf>
    <xf numFmtId="2" fontId="6" fillId="0" borderId="0" xfId="18" applyNumberFormat="1" applyFont="1" applyFill="1" applyBorder="1" applyAlignment="1">
      <alignment vertical="center" wrapText="1"/>
      <protection/>
    </xf>
    <xf numFmtId="2" fontId="6" fillId="0" borderId="0" xfId="18" applyNumberFormat="1" applyFont="1" applyFill="1" applyBorder="1" applyAlignment="1">
      <alignment vertical="center" wrapText="1"/>
      <protection/>
    </xf>
    <xf numFmtId="2" fontId="4" fillId="0" borderId="0" xfId="0" applyNumberFormat="1" applyFont="1" applyFill="1" applyBorder="1" applyAlignment="1">
      <alignment vertical="center" wrapText="1"/>
    </xf>
    <xf numFmtId="2" fontId="6" fillId="0" borderId="0" xfId="18" applyNumberFormat="1" applyFont="1" applyFill="1" applyBorder="1" applyAlignment="1">
      <alignment horizontal="right" vertical="center" wrapText="1"/>
      <protection/>
    </xf>
    <xf numFmtId="1" fontId="6" fillId="2" borderId="0" xfId="18" applyNumberFormat="1" applyFont="1" applyFill="1" applyBorder="1" applyAlignment="1">
      <alignment horizontal="center" vertical="center" wrapText="1"/>
      <protection/>
    </xf>
    <xf numFmtId="171" fontId="4" fillId="0" borderId="0" xfId="0" applyNumberFormat="1" applyFont="1" applyFill="1" applyAlignment="1">
      <alignment vertical="center" wrapText="1"/>
    </xf>
    <xf numFmtId="170" fontId="4" fillId="0" borderId="3" xfId="18" applyNumberFormat="1" applyFont="1" applyFill="1" applyBorder="1" applyAlignment="1">
      <alignment vertical="center" wrapText="1"/>
      <protection/>
    </xf>
    <xf numFmtId="0" fontId="6" fillId="3" borderId="0" xfId="0" applyFont="1" applyFill="1" applyAlignment="1">
      <alignment/>
    </xf>
    <xf numFmtId="0" fontId="6" fillId="0" borderId="1" xfId="0" applyFont="1" applyBorder="1" applyAlignment="1">
      <alignment horizontal="center" wrapText="1"/>
    </xf>
    <xf numFmtId="49" fontId="6" fillId="3" borderId="1" xfId="18" applyNumberFormat="1" applyFont="1" applyFill="1" applyBorder="1" applyAlignment="1">
      <alignment horizontal="center" vertical="center" wrapText="1"/>
      <protection/>
    </xf>
    <xf numFmtId="169" fontId="6" fillId="3" borderId="3" xfId="0" applyNumberFormat="1" applyFont="1" applyFill="1" applyBorder="1" applyAlignment="1">
      <alignment horizontal="right" vertical="center" wrapText="1"/>
    </xf>
    <xf numFmtId="169" fontId="6" fillId="3" borderId="1" xfId="0" applyNumberFormat="1" applyFont="1" applyFill="1" applyBorder="1" applyAlignment="1">
      <alignment horizontal="right"/>
    </xf>
    <xf numFmtId="169" fontId="11" fillId="0" borderId="9" xfId="18" applyNumberFormat="1" applyFont="1" applyFill="1" applyBorder="1" applyAlignment="1">
      <alignment horizontal="center" vertical="center" wrapText="1"/>
      <protection/>
    </xf>
    <xf numFmtId="2" fontId="4" fillId="0" borderId="1" xfId="18" applyNumberFormat="1" applyFont="1" applyFill="1" applyBorder="1" applyAlignment="1">
      <alignment horizontal="right" vertical="center" wrapText="1"/>
      <protection/>
    </xf>
    <xf numFmtId="2" fontId="4" fillId="0" borderId="7" xfId="0" applyNumberFormat="1" applyFont="1" applyFill="1" applyBorder="1" applyAlignment="1">
      <alignment horizontal="right" vertical="center" wrapText="1"/>
    </xf>
    <xf numFmtId="49" fontId="6" fillId="0" borderId="2" xfId="18" applyNumberFormat="1" applyFont="1" applyFill="1" applyBorder="1" applyAlignment="1">
      <alignment horizontal="right" vertical="center" wrapText="1"/>
      <protection/>
    </xf>
    <xf numFmtId="176" fontId="4" fillId="0" borderId="3" xfId="0" applyNumberFormat="1" applyFont="1" applyFill="1" applyBorder="1" applyAlignment="1">
      <alignment vertical="center" wrapText="1"/>
    </xf>
    <xf numFmtId="176" fontId="4" fillId="0" borderId="6" xfId="0" applyNumberFormat="1" applyFont="1" applyFill="1" applyBorder="1" applyAlignment="1">
      <alignment vertical="center" wrapText="1"/>
    </xf>
    <xf numFmtId="176" fontId="4" fillId="0" borderId="1" xfId="0" applyNumberFormat="1" applyFont="1" applyFill="1" applyBorder="1" applyAlignment="1">
      <alignment vertical="center" wrapText="1"/>
    </xf>
    <xf numFmtId="176" fontId="4" fillId="0" borderId="1" xfId="0" applyNumberFormat="1" applyFont="1" applyFill="1" applyBorder="1" applyAlignment="1">
      <alignment horizontal="right" vertical="center" wrapText="1"/>
    </xf>
    <xf numFmtId="169" fontId="4" fillId="0" borderId="7" xfId="18" applyNumberFormat="1" applyFont="1" applyFill="1" applyBorder="1" applyAlignment="1">
      <alignment horizontal="right" vertical="center" wrapText="1"/>
      <protection/>
    </xf>
    <xf numFmtId="3" fontId="4" fillId="0" borderId="7" xfId="0" applyNumberFormat="1" applyFont="1" applyFill="1" applyBorder="1" applyAlignment="1">
      <alignment horizontal="right" vertical="center" wrapText="1"/>
    </xf>
    <xf numFmtId="169" fontId="6" fillId="0" borderId="6" xfId="18" applyNumberFormat="1" applyFont="1" applyFill="1" applyBorder="1" applyAlignment="1">
      <alignment horizontal="center" vertical="center" wrapText="1"/>
      <protection/>
    </xf>
    <xf numFmtId="169" fontId="11" fillId="0" borderId="0" xfId="18" applyNumberFormat="1" applyFont="1" applyFill="1" applyAlignment="1">
      <alignment horizontal="center" vertical="center" wrapText="1"/>
      <protection/>
    </xf>
    <xf numFmtId="0" fontId="6" fillId="0" borderId="1" xfId="0" applyFont="1" applyBorder="1" applyAlignment="1">
      <alignment horizontal="center" vertical="center" wrapText="1"/>
    </xf>
    <xf numFmtId="1" fontId="6" fillId="3" borderId="1" xfId="18" applyNumberFormat="1" applyFont="1" applyFill="1" applyBorder="1" applyAlignment="1">
      <alignment horizontal="center" vertical="center" wrapText="1"/>
      <protection/>
    </xf>
    <xf numFmtId="3" fontId="6" fillId="0" borderId="3" xfId="18" applyNumberFormat="1" applyFont="1" applyFill="1" applyBorder="1" applyAlignment="1">
      <alignment horizontal="right" vertical="center" wrapText="1"/>
      <protection/>
    </xf>
    <xf numFmtId="169" fontId="4" fillId="0" borderId="0" xfId="0" applyNumberFormat="1" applyFont="1" applyBorder="1" applyAlignment="1">
      <alignment vertical="center" wrapText="1"/>
    </xf>
    <xf numFmtId="4" fontId="4" fillId="0" borderId="0" xfId="0" applyNumberFormat="1" applyFont="1" applyFill="1" applyBorder="1" applyAlignment="1">
      <alignment vertical="center" wrapText="1"/>
    </xf>
    <xf numFmtId="169" fontId="4" fillId="0" borderId="3" xfId="0" applyNumberFormat="1" applyFont="1" applyFill="1" applyBorder="1" applyAlignment="1">
      <alignment horizontal="right" vertical="center" wrapText="1"/>
    </xf>
    <xf numFmtId="4" fontId="4" fillId="0" borderId="0" xfId="18" applyNumberFormat="1" applyFont="1" applyFill="1" applyBorder="1" applyAlignment="1">
      <alignment vertical="center" wrapText="1"/>
      <protection/>
    </xf>
    <xf numFmtId="0" fontId="4" fillId="0" borderId="3" xfId="0" applyNumberFormat="1" applyFont="1" applyFill="1" applyBorder="1" applyAlignment="1">
      <alignment horizontal="right" vertical="center" wrapText="1"/>
    </xf>
    <xf numFmtId="4" fontId="6" fillId="0" borderId="0" xfId="0" applyNumberFormat="1" applyFont="1" applyFill="1" applyBorder="1" applyAlignment="1">
      <alignment vertical="center" wrapText="1"/>
    </xf>
    <xf numFmtId="4" fontId="4" fillId="0" borderId="1" xfId="18" applyNumberFormat="1" applyFont="1" applyFill="1" applyBorder="1" applyAlignment="1">
      <alignment horizontal="right" vertical="center" wrapText="1"/>
      <protection/>
    </xf>
    <xf numFmtId="4" fontId="4" fillId="0" borderId="1" xfId="0" applyNumberFormat="1" applyFont="1" applyFill="1" applyBorder="1" applyAlignment="1">
      <alignment horizontal="right" vertical="center" wrapText="1"/>
    </xf>
    <xf numFmtId="169" fontId="4" fillId="0" borderId="0" xfId="0" applyNumberFormat="1" applyFont="1" applyFill="1" applyBorder="1" applyAlignment="1">
      <alignment horizontal="right" vertical="center" wrapText="1"/>
    </xf>
    <xf numFmtId="169" fontId="4" fillId="0" borderId="0" xfId="0" applyNumberFormat="1" applyFont="1" applyFill="1" applyAlignment="1">
      <alignment horizontal="right" vertical="center" wrapText="1"/>
    </xf>
    <xf numFmtId="169" fontId="8" fillId="0" borderId="0" xfId="18" applyNumberFormat="1" applyFont="1" applyFill="1" applyAlignment="1">
      <alignment horizontal="center" vertical="center" wrapText="1"/>
      <protection/>
    </xf>
    <xf numFmtId="0" fontId="6" fillId="0" borderId="0" xfId="0" applyFont="1" applyAlignment="1">
      <alignment/>
    </xf>
    <xf numFmtId="3" fontId="6" fillId="0" borderId="0" xfId="18" applyNumberFormat="1" applyFont="1" applyFill="1" applyAlignment="1">
      <alignment vertical="center" wrapText="1"/>
      <protection/>
    </xf>
    <xf numFmtId="169" fontId="6" fillId="0" borderId="0" xfId="18" applyNumberFormat="1" applyFont="1" applyFill="1" applyAlignment="1">
      <alignment vertical="center" wrapText="1"/>
      <protection/>
    </xf>
    <xf numFmtId="0" fontId="6" fillId="0" borderId="0" xfId="0" applyFont="1" applyAlignment="1">
      <alignment horizontal="center"/>
    </xf>
    <xf numFmtId="3" fontId="6" fillId="0" borderId="0" xfId="0" applyNumberFormat="1" applyFont="1" applyFill="1" applyAlignment="1">
      <alignment vertical="center" wrapText="1"/>
    </xf>
    <xf numFmtId="49" fontId="6" fillId="0" borderId="1" xfId="0" applyNumberFormat="1" applyFont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168" fontId="4" fillId="0" borderId="3" xfId="0" applyNumberFormat="1" applyFont="1" applyBorder="1" applyAlignment="1">
      <alignment vertical="center" wrapText="1"/>
    </xf>
    <xf numFmtId="169" fontId="6" fillId="0" borderId="3" xfId="0" applyNumberFormat="1" applyFont="1" applyBorder="1" applyAlignment="1">
      <alignment horizontal="right" vertical="center" wrapText="1"/>
    </xf>
    <xf numFmtId="169" fontId="6" fillId="0" borderId="0" xfId="0" applyNumberFormat="1" applyFont="1" applyBorder="1" applyAlignment="1">
      <alignment horizontal="right" vertical="center" wrapText="1"/>
    </xf>
    <xf numFmtId="170" fontId="6" fillId="0" borderId="3" xfId="0" applyNumberFormat="1" applyFont="1" applyBorder="1" applyAlignment="1">
      <alignment horizontal="right" vertical="center" wrapText="1"/>
    </xf>
    <xf numFmtId="3" fontId="6" fillId="0" borderId="0" xfId="0" applyNumberFormat="1" applyFont="1" applyFill="1" applyBorder="1" applyAlignment="1">
      <alignment vertical="center" wrapText="1"/>
    </xf>
    <xf numFmtId="170" fontId="6" fillId="0" borderId="3" xfId="0" applyNumberFormat="1" applyFont="1" applyFill="1" applyBorder="1" applyAlignment="1">
      <alignment vertical="center" wrapText="1"/>
    </xf>
    <xf numFmtId="170" fontId="6" fillId="0" borderId="1" xfId="0" applyNumberFormat="1" applyFont="1" applyBorder="1" applyAlignment="1">
      <alignment horizontal="right" vertical="center" wrapText="1"/>
    </xf>
    <xf numFmtId="3" fontId="6" fillId="0" borderId="1" xfId="0" applyNumberFormat="1" applyFont="1" applyFill="1" applyBorder="1" applyAlignment="1">
      <alignment horizontal="right" vertical="center" wrapText="1"/>
    </xf>
    <xf numFmtId="170" fontId="6" fillId="0" borderId="1" xfId="0" applyNumberFormat="1" applyFont="1" applyFill="1" applyBorder="1" applyAlignment="1">
      <alignment vertical="center" wrapText="1"/>
    </xf>
    <xf numFmtId="170" fontId="6" fillId="0" borderId="1" xfId="0" applyNumberFormat="1" applyFont="1" applyFill="1" applyBorder="1" applyAlignment="1">
      <alignment horizontal="right" vertical="center" wrapText="1"/>
    </xf>
    <xf numFmtId="3" fontId="6" fillId="0" borderId="0" xfId="18" applyNumberFormat="1" applyFont="1" applyFill="1" applyBorder="1" applyAlignment="1">
      <alignment vertical="center" wrapText="1"/>
      <protection/>
    </xf>
    <xf numFmtId="4" fontId="6" fillId="0" borderId="0" xfId="0" applyNumberFormat="1" applyFont="1" applyAlignment="1">
      <alignment horizontal="center"/>
    </xf>
    <xf numFmtId="169" fontId="6" fillId="0" borderId="0" xfId="0" applyNumberFormat="1" applyFont="1" applyFill="1" applyBorder="1" applyAlignment="1">
      <alignment vertical="center" wrapText="1"/>
    </xf>
    <xf numFmtId="169" fontId="12" fillId="0" borderId="0" xfId="18" applyNumberFormat="1" applyFont="1" applyFill="1" applyAlignment="1">
      <alignment horizontal="center" vertical="center" wrapText="1"/>
      <protection/>
    </xf>
    <xf numFmtId="1" fontId="6" fillId="0" borderId="6" xfId="18" applyNumberFormat="1" applyFont="1" applyFill="1" applyBorder="1" applyAlignment="1">
      <alignment horizontal="center" vertical="center" wrapText="1"/>
      <protection/>
    </xf>
    <xf numFmtId="49" fontId="6" fillId="0" borderId="6" xfId="0" applyNumberFormat="1" applyFont="1" applyBorder="1" applyAlignment="1">
      <alignment horizontal="center" vertical="center" wrapText="1"/>
    </xf>
    <xf numFmtId="169" fontId="6" fillId="0" borderId="0" xfId="0" applyNumberFormat="1" applyFont="1" applyBorder="1" applyAlignment="1">
      <alignment horizontal="right"/>
    </xf>
    <xf numFmtId="4" fontId="6" fillId="0" borderId="3" xfId="0" applyNumberFormat="1" applyFont="1" applyBorder="1" applyAlignment="1">
      <alignment horizontal="right" vertical="center" wrapText="1"/>
    </xf>
    <xf numFmtId="3" fontId="6" fillId="0" borderId="0" xfId="0" applyNumberFormat="1" applyFont="1" applyFill="1" applyBorder="1" applyAlignment="1">
      <alignment horizontal="right" vertical="center" wrapText="1"/>
    </xf>
    <xf numFmtId="170" fontId="6" fillId="0" borderId="3" xfId="0" applyNumberFormat="1" applyFont="1" applyFill="1" applyBorder="1" applyAlignment="1">
      <alignment horizontal="right" vertical="center" wrapText="1"/>
    </xf>
    <xf numFmtId="169" fontId="6" fillId="3" borderId="3" xfId="0" applyNumberFormat="1" applyFont="1" applyFill="1" applyBorder="1" applyAlignment="1">
      <alignment horizontal="right"/>
    </xf>
    <xf numFmtId="169" fontId="6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>
      <alignment horizontal="right" vertical="center" wrapText="1"/>
    </xf>
    <xf numFmtId="169" fontId="13" fillId="0" borderId="0" xfId="18" applyNumberFormat="1" applyFont="1" applyFill="1" applyAlignment="1">
      <alignment horizontal="center" vertical="center" wrapText="1"/>
      <protection/>
    </xf>
    <xf numFmtId="0" fontId="6" fillId="0" borderId="0" xfId="0" applyFont="1" applyAlignment="1">
      <alignment horizontal="center" vertical="center"/>
    </xf>
    <xf numFmtId="1" fontId="6" fillId="0" borderId="6" xfId="0" applyNumberFormat="1" applyFont="1" applyFill="1" applyBorder="1" applyAlignment="1">
      <alignment horizontal="center" vertical="center" wrapText="1"/>
    </xf>
    <xf numFmtId="4" fontId="6" fillId="3" borderId="3" xfId="0" applyNumberFormat="1" applyFont="1" applyFill="1" applyBorder="1" applyAlignment="1">
      <alignment horizontal="center" vertical="center" wrapText="1"/>
    </xf>
    <xf numFmtId="169" fontId="6" fillId="3" borderId="0" xfId="0" applyNumberFormat="1" applyFont="1" applyFill="1" applyBorder="1" applyAlignment="1">
      <alignment horizontal="right" vertical="center" wrapText="1"/>
    </xf>
    <xf numFmtId="169" fontId="6" fillId="3" borderId="0" xfId="0" applyNumberFormat="1" applyFont="1" applyFill="1" applyBorder="1" applyAlignment="1">
      <alignment horizontal="right"/>
    </xf>
    <xf numFmtId="0" fontId="6" fillId="3" borderId="3" xfId="0" applyFont="1" applyFill="1" applyBorder="1" applyAlignment="1">
      <alignment horizontal="right" vertical="center" wrapText="1"/>
    </xf>
    <xf numFmtId="4" fontId="6" fillId="3" borderId="3" xfId="0" applyNumberFormat="1" applyFont="1" applyFill="1" applyBorder="1" applyAlignment="1">
      <alignment horizontal="right"/>
    </xf>
    <xf numFmtId="49" fontId="6" fillId="3" borderId="3" xfId="0" applyNumberFormat="1" applyFont="1" applyFill="1" applyBorder="1" applyAlignment="1">
      <alignment horizontal="right" vertical="center" wrapText="1"/>
    </xf>
    <xf numFmtId="4" fontId="6" fillId="3" borderId="1" xfId="0" applyNumberFormat="1" applyFont="1" applyFill="1" applyBorder="1" applyAlignment="1">
      <alignment horizontal="right"/>
    </xf>
    <xf numFmtId="0" fontId="6" fillId="0" borderId="1" xfId="0" applyFont="1" applyBorder="1" applyAlignment="1">
      <alignment horizontal="center" vertical="center"/>
    </xf>
    <xf numFmtId="169" fontId="6" fillId="3" borderId="6" xfId="0" applyNumberFormat="1" applyFont="1" applyFill="1" applyBorder="1" applyAlignment="1">
      <alignment horizontal="right" vertical="center" wrapText="1"/>
    </xf>
    <xf numFmtId="4" fontId="6" fillId="0" borderId="0" xfId="0" applyNumberFormat="1" applyFont="1" applyBorder="1" applyAlignment="1">
      <alignment horizontal="right" vertical="center" wrapText="1"/>
    </xf>
    <xf numFmtId="3" fontId="6" fillId="0" borderId="3" xfId="0" applyNumberFormat="1" applyFont="1" applyFill="1" applyBorder="1" applyAlignment="1">
      <alignment horizontal="right" vertical="center" wrapText="1"/>
    </xf>
    <xf numFmtId="170" fontId="6" fillId="0" borderId="0" xfId="0" applyNumberFormat="1" applyFont="1" applyFill="1" applyBorder="1" applyAlignment="1">
      <alignment horizontal="right" vertical="center" wrapText="1"/>
    </xf>
    <xf numFmtId="170" fontId="6" fillId="0" borderId="0" xfId="0" applyNumberFormat="1" applyFont="1" applyBorder="1" applyAlignment="1">
      <alignment horizontal="right" vertical="center" wrapText="1"/>
    </xf>
    <xf numFmtId="1" fontId="6" fillId="0" borderId="3" xfId="0" applyNumberFormat="1" applyFont="1" applyFill="1" applyBorder="1" applyAlignment="1">
      <alignment horizontal="righ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3" fontId="6" fillId="0" borderId="6" xfId="18" applyNumberFormat="1" applyFont="1" applyFill="1" applyBorder="1" applyAlignment="1">
      <alignment horizontal="right" vertical="center" wrapText="1"/>
      <protection/>
    </xf>
    <xf numFmtId="169" fontId="4" fillId="0" borderId="0" xfId="0" applyNumberFormat="1" applyFont="1" applyBorder="1" applyAlignment="1">
      <alignment/>
    </xf>
    <xf numFmtId="169" fontId="6" fillId="0" borderId="3" xfId="0" applyNumberFormat="1" applyFont="1" applyBorder="1" applyAlignment="1">
      <alignment vertical="center" wrapText="1"/>
    </xf>
    <xf numFmtId="169" fontId="6" fillId="0" borderId="0" xfId="0" applyNumberFormat="1" applyFont="1" applyBorder="1" applyAlignment="1">
      <alignment vertical="center" wrapText="1"/>
    </xf>
    <xf numFmtId="4" fontId="6" fillId="0" borderId="3" xfId="0" applyNumberFormat="1" applyFont="1" applyBorder="1" applyAlignment="1">
      <alignment vertical="center" wrapText="1"/>
    </xf>
    <xf numFmtId="176" fontId="6" fillId="0" borderId="0" xfId="0" applyNumberFormat="1" applyFont="1" applyFill="1" applyBorder="1" applyAlignment="1">
      <alignment vertical="center" wrapText="1"/>
    </xf>
    <xf numFmtId="169" fontId="6" fillId="0" borderId="3" xfId="0" applyNumberFormat="1" applyFont="1" applyFill="1" applyBorder="1" applyAlignment="1">
      <alignment/>
    </xf>
    <xf numFmtId="169" fontId="6" fillId="3" borderId="3" xfId="0" applyNumberFormat="1" applyFont="1" applyFill="1" applyBorder="1" applyAlignment="1">
      <alignment/>
    </xf>
    <xf numFmtId="169" fontId="6" fillId="3" borderId="0" xfId="0" applyNumberFormat="1" applyFont="1" applyFill="1" applyBorder="1" applyAlignment="1">
      <alignment vertical="center" wrapText="1"/>
    </xf>
    <xf numFmtId="169" fontId="6" fillId="3" borderId="0" xfId="0" applyNumberFormat="1" applyFont="1" applyFill="1" applyBorder="1" applyAlignment="1">
      <alignment/>
    </xf>
    <xf numFmtId="169" fontId="6" fillId="0" borderId="3" xfId="0" applyNumberFormat="1" applyFont="1" applyBorder="1" applyAlignment="1">
      <alignment/>
    </xf>
    <xf numFmtId="169" fontId="6" fillId="3" borderId="1" xfId="0" applyNumberFormat="1" applyFont="1" applyFill="1" applyBorder="1" applyAlignment="1">
      <alignment/>
    </xf>
    <xf numFmtId="169" fontId="6" fillId="0" borderId="1" xfId="0" applyNumberFormat="1" applyFont="1" applyBorder="1" applyAlignment="1">
      <alignment/>
    </xf>
    <xf numFmtId="2" fontId="6" fillId="0" borderId="0" xfId="0" applyNumberFormat="1" applyFont="1" applyAlignment="1">
      <alignment horizontal="center"/>
    </xf>
    <xf numFmtId="49" fontId="6" fillId="0" borderId="1" xfId="0" applyNumberFormat="1" applyFont="1" applyFill="1" applyBorder="1" applyAlignment="1">
      <alignment horizontal="center" vertical="center" wrapText="1"/>
    </xf>
    <xf numFmtId="2" fontId="6" fillId="0" borderId="3" xfId="0" applyNumberFormat="1" applyFont="1" applyBorder="1" applyAlignment="1">
      <alignment horizontal="right"/>
    </xf>
    <xf numFmtId="176" fontId="6" fillId="0" borderId="3" xfId="0" applyNumberFormat="1" applyFont="1" applyFill="1" applyBorder="1" applyAlignment="1">
      <alignment horizontal="right" vertical="center" wrapText="1"/>
    </xf>
    <xf numFmtId="170" fontId="6" fillId="0" borderId="5" xfId="0" applyNumberFormat="1" applyFont="1" applyFill="1" applyBorder="1" applyAlignment="1">
      <alignment horizontal="right" vertical="center" wrapText="1"/>
    </xf>
    <xf numFmtId="2" fontId="6" fillId="0" borderId="1" xfId="0" applyNumberFormat="1" applyFont="1" applyBorder="1" applyAlignment="1">
      <alignment horizontal="right"/>
    </xf>
    <xf numFmtId="3" fontId="6" fillId="0" borderId="10" xfId="18" applyNumberFormat="1" applyFont="1" applyFill="1" applyBorder="1" applyAlignment="1">
      <alignment horizontal="center" vertical="center" wrapText="1"/>
      <protection/>
    </xf>
    <xf numFmtId="1" fontId="4" fillId="0" borderId="6" xfId="0" applyNumberFormat="1" applyFont="1" applyFill="1" applyBorder="1" applyAlignment="1">
      <alignment horizontal="center" vertical="center" wrapText="1"/>
    </xf>
    <xf numFmtId="3" fontId="6" fillId="0" borderId="10" xfId="18" applyNumberFormat="1" applyFont="1" applyFill="1" applyBorder="1" applyAlignment="1">
      <alignment horizontal="right" vertical="center" wrapText="1"/>
      <protection/>
    </xf>
    <xf numFmtId="169" fontId="4" fillId="0" borderId="11" xfId="0" applyNumberFormat="1" applyFont="1" applyFill="1" applyBorder="1" applyAlignment="1">
      <alignment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3" fontId="6" fillId="0" borderId="1" xfId="18" applyNumberFormat="1" applyFont="1" applyFill="1" applyBorder="1" applyAlignment="1">
      <alignment horizontal="right" vertical="center" wrapText="1"/>
      <protection/>
    </xf>
    <xf numFmtId="176" fontId="0" fillId="0" borderId="1" xfId="0" applyNumberFormat="1" applyFont="1" applyFill="1" applyBorder="1" applyAlignment="1">
      <alignment vertical="center" wrapText="1"/>
    </xf>
    <xf numFmtId="176" fontId="0" fillId="0" borderId="1" xfId="0" applyNumberFormat="1" applyBorder="1" applyAlignment="1">
      <alignment/>
    </xf>
    <xf numFmtId="169" fontId="4" fillId="0" borderId="1" xfId="0" applyNumberFormat="1" applyFont="1" applyBorder="1" applyAlignment="1">
      <alignment vertical="center" wrapText="1"/>
    </xf>
    <xf numFmtId="49" fontId="4" fillId="0" borderId="0" xfId="0" applyNumberFormat="1" applyFont="1" applyFill="1" applyAlignment="1">
      <alignment vertical="center" wrapText="1"/>
    </xf>
    <xf numFmtId="49" fontId="4" fillId="0" borderId="0" xfId="0" applyNumberFormat="1" applyFont="1" applyFill="1" applyAlignment="1">
      <alignment horizontal="right" vertical="center" wrapText="1"/>
    </xf>
    <xf numFmtId="169" fontId="6" fillId="3" borderId="1" xfId="0" applyNumberFormat="1" applyFont="1" applyFill="1" applyBorder="1" applyAlignment="1">
      <alignment horizontal="right" vertical="center" wrapText="1"/>
    </xf>
    <xf numFmtId="0" fontId="14" fillId="0" borderId="0" xfId="0" applyFont="1" applyAlignment="1">
      <alignment horizontal="center" vertical="center" wrapText="1"/>
    </xf>
    <xf numFmtId="169" fontId="6" fillId="0" borderId="6" xfId="18" applyNumberFormat="1" applyFont="1" applyFill="1" applyBorder="1" applyAlignment="1">
      <alignment horizontal="center" vertical="center" wrapText="1"/>
      <protection/>
    </xf>
    <xf numFmtId="169" fontId="6" fillId="0" borderId="12" xfId="18" applyNumberFormat="1" applyFont="1" applyFill="1" applyBorder="1" applyAlignment="1">
      <alignment horizontal="center" vertical="center" wrapText="1"/>
      <protection/>
    </xf>
    <xf numFmtId="169" fontId="11" fillId="0" borderId="0" xfId="18" applyNumberFormat="1" applyFont="1" applyFill="1" applyAlignment="1">
      <alignment horizontal="center" vertical="center" wrapText="1"/>
      <protection/>
    </xf>
    <xf numFmtId="169" fontId="4" fillId="0" borderId="6" xfId="0" applyNumberFormat="1" applyFont="1" applyFill="1" applyBorder="1" applyAlignment="1">
      <alignment horizontal="center" vertical="center" wrapText="1"/>
    </xf>
    <xf numFmtId="169" fontId="4" fillId="0" borderId="12" xfId="0" applyNumberFormat="1" applyFont="1" applyFill="1" applyBorder="1" applyAlignment="1">
      <alignment horizontal="center" vertical="center" wrapText="1"/>
    </xf>
    <xf numFmtId="169" fontId="6" fillId="0" borderId="3" xfId="18" applyNumberFormat="1" applyFont="1" applyFill="1" applyBorder="1" applyAlignment="1">
      <alignment horizontal="center" vertical="center" wrapText="1"/>
      <protection/>
    </xf>
    <xf numFmtId="169" fontId="6" fillId="0" borderId="4" xfId="18" applyNumberFormat="1" applyFont="1" applyFill="1" applyBorder="1" applyAlignment="1">
      <alignment horizontal="center" vertical="center" wrapText="1"/>
      <protection/>
    </xf>
    <xf numFmtId="169" fontId="6" fillId="0" borderId="7" xfId="18" applyNumberFormat="1" applyFont="1" applyFill="1" applyBorder="1" applyAlignment="1">
      <alignment horizontal="center" vertical="center" wrapText="1"/>
      <protection/>
    </xf>
    <xf numFmtId="3" fontId="6" fillId="0" borderId="1" xfId="18" applyNumberFormat="1" applyFont="1" applyFill="1" applyBorder="1" applyAlignment="1">
      <alignment horizontal="center" vertical="center" wrapText="1"/>
      <protection/>
    </xf>
    <xf numFmtId="3" fontId="6" fillId="0" borderId="6" xfId="18" applyNumberFormat="1" applyFont="1" applyFill="1" applyBorder="1" applyAlignment="1">
      <alignment horizontal="center" vertical="center" wrapText="1"/>
      <protection/>
    </xf>
    <xf numFmtId="169" fontId="9" fillId="0" borderId="0" xfId="18" applyNumberFormat="1" applyFont="1" applyFill="1" applyAlignment="1">
      <alignment horizontal="center" vertical="center" wrapText="1"/>
      <protection/>
    </xf>
    <xf numFmtId="169" fontId="11" fillId="0" borderId="0" xfId="0" applyNumberFormat="1" applyFont="1" applyFill="1" applyAlignment="1">
      <alignment horizontal="center" vertical="center" wrapText="1"/>
    </xf>
    <xf numFmtId="2" fontId="6" fillId="0" borderId="6" xfId="18" applyNumberFormat="1" applyFont="1" applyFill="1" applyBorder="1" applyAlignment="1">
      <alignment horizontal="center" vertical="center" wrapText="1"/>
      <protection/>
    </xf>
    <xf numFmtId="2" fontId="6" fillId="0" borderId="12" xfId="18" applyNumberFormat="1" applyFont="1" applyFill="1" applyBorder="1" applyAlignment="1">
      <alignment horizontal="center" vertical="center" wrapText="1"/>
      <protection/>
    </xf>
    <xf numFmtId="2" fontId="9" fillId="0" borderId="0" xfId="18" applyNumberFormat="1" applyFont="1" applyFill="1" applyAlignment="1">
      <alignment horizontal="center" vertical="center" wrapText="1"/>
      <protection/>
    </xf>
    <xf numFmtId="2" fontId="6" fillId="0" borderId="4" xfId="18" applyNumberFormat="1" applyFont="1" applyFill="1" applyBorder="1" applyAlignment="1">
      <alignment horizontal="center" vertical="center" wrapText="1"/>
      <protection/>
    </xf>
    <xf numFmtId="2" fontId="6" fillId="0" borderId="7" xfId="18" applyNumberFormat="1" applyFont="1" applyFill="1" applyBorder="1" applyAlignment="1">
      <alignment horizontal="center" vertical="center" wrapText="1"/>
      <protection/>
    </xf>
    <xf numFmtId="2" fontId="6" fillId="0" borderId="1" xfId="18" applyNumberFormat="1" applyFont="1" applyFill="1" applyBorder="1" applyAlignment="1">
      <alignment horizontal="center" vertical="center" wrapText="1"/>
      <protection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S29"/>
  <sheetViews>
    <sheetView workbookViewId="0" topLeftCell="A1">
      <pane xSplit="2" ySplit="5" topLeftCell="M2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8" sqref="B8"/>
    </sheetView>
  </sheetViews>
  <sheetFormatPr defaultColWidth="9.00390625" defaultRowHeight="12.75"/>
  <cols>
    <col min="1" max="1" width="5.25390625" style="0" customWidth="1"/>
    <col min="2" max="2" width="27.125" style="0" customWidth="1"/>
    <col min="19" max="19" width="11.25390625" style="0" customWidth="1"/>
  </cols>
  <sheetData>
    <row r="3" spans="2:19" ht="36" customHeight="1">
      <c r="B3" s="196" t="s">
        <v>216</v>
      </c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</row>
    <row r="5" spans="1:19" ht="35.25" customHeight="1">
      <c r="A5" s="186" t="s">
        <v>3</v>
      </c>
      <c r="B5" s="186" t="s">
        <v>102</v>
      </c>
      <c r="C5" s="187" t="s">
        <v>156</v>
      </c>
      <c r="D5" s="187" t="s">
        <v>157</v>
      </c>
      <c r="E5" s="187" t="s">
        <v>158</v>
      </c>
      <c r="F5" s="187" t="s">
        <v>159</v>
      </c>
      <c r="G5" s="187" t="s">
        <v>160</v>
      </c>
      <c r="H5" s="187" t="s">
        <v>161</v>
      </c>
      <c r="I5" s="187" t="s">
        <v>162</v>
      </c>
      <c r="J5" s="187" t="s">
        <v>163</v>
      </c>
      <c r="K5" s="187" t="s">
        <v>164</v>
      </c>
      <c r="L5" s="187" t="s">
        <v>165</v>
      </c>
      <c r="M5" s="187" t="s">
        <v>166</v>
      </c>
      <c r="N5" s="187" t="s">
        <v>167</v>
      </c>
      <c r="O5" s="187" t="s">
        <v>168</v>
      </c>
      <c r="P5" s="187" t="s">
        <v>169</v>
      </c>
      <c r="Q5" s="187" t="s">
        <v>170</v>
      </c>
      <c r="R5" s="187" t="s">
        <v>171</v>
      </c>
      <c r="S5" s="188" t="s">
        <v>172</v>
      </c>
    </row>
    <row r="6" spans="1:19" ht="12.75">
      <c r="A6" s="189">
        <v>1</v>
      </c>
      <c r="B6" s="16" t="s">
        <v>174</v>
      </c>
      <c r="C6" s="191">
        <v>0.491</v>
      </c>
      <c r="D6" s="191">
        <v>0</v>
      </c>
      <c r="E6" s="191">
        <v>1.289</v>
      </c>
      <c r="F6" s="191">
        <v>1.2</v>
      </c>
      <c r="G6" s="191">
        <v>1.2</v>
      </c>
      <c r="H6" s="191">
        <v>1.2</v>
      </c>
      <c r="I6" s="191">
        <v>1</v>
      </c>
      <c r="J6" s="191">
        <v>0.75</v>
      </c>
      <c r="K6" s="191">
        <v>0.75</v>
      </c>
      <c r="L6" s="191">
        <v>0.5</v>
      </c>
      <c r="M6" s="191">
        <v>0.75</v>
      </c>
      <c r="N6" s="191">
        <v>0.75</v>
      </c>
      <c r="O6" s="191">
        <v>0.75</v>
      </c>
      <c r="P6" s="191">
        <v>0.75</v>
      </c>
      <c r="Q6" s="191">
        <v>1.2</v>
      </c>
      <c r="R6" s="191">
        <v>1</v>
      </c>
      <c r="S6" s="191">
        <f aca="true" t="shared" si="0" ref="S6:S29">SUM(C6:R6)</f>
        <v>13.579999999999998</v>
      </c>
    </row>
    <row r="7" spans="1:19" ht="12.75">
      <c r="A7" s="189">
        <v>2</v>
      </c>
      <c r="B7" s="16" t="s">
        <v>173</v>
      </c>
      <c r="C7" s="191">
        <v>0</v>
      </c>
      <c r="D7" s="191">
        <v>0</v>
      </c>
      <c r="E7" s="191">
        <v>0.158</v>
      </c>
      <c r="F7" s="191">
        <v>1.2</v>
      </c>
      <c r="G7" s="191">
        <v>1.2</v>
      </c>
      <c r="H7" s="191">
        <v>1.2</v>
      </c>
      <c r="I7" s="191">
        <v>1</v>
      </c>
      <c r="J7" s="191">
        <v>0.75</v>
      </c>
      <c r="K7" s="191">
        <v>0.75</v>
      </c>
      <c r="L7" s="191">
        <v>0.5</v>
      </c>
      <c r="M7" s="191">
        <v>0.75</v>
      </c>
      <c r="N7" s="191">
        <v>0.75</v>
      </c>
      <c r="O7" s="191">
        <v>0.75</v>
      </c>
      <c r="P7" s="191">
        <v>0.75</v>
      </c>
      <c r="Q7" s="191">
        <v>1.2</v>
      </c>
      <c r="R7" s="191">
        <v>1</v>
      </c>
      <c r="S7" s="191">
        <f t="shared" si="0"/>
        <v>11.957999999999998</v>
      </c>
    </row>
    <row r="8" spans="1:19" ht="12.75">
      <c r="A8" s="189">
        <v>3</v>
      </c>
      <c r="B8" s="16" t="s">
        <v>175</v>
      </c>
      <c r="C8" s="191">
        <v>0</v>
      </c>
      <c r="D8" s="191">
        <v>0</v>
      </c>
      <c r="E8" s="191">
        <v>0.413</v>
      </c>
      <c r="F8" s="191">
        <v>1.2</v>
      </c>
      <c r="G8" s="191">
        <v>1.2</v>
      </c>
      <c r="H8" s="191">
        <v>1.2</v>
      </c>
      <c r="I8" s="191">
        <v>1</v>
      </c>
      <c r="J8" s="191">
        <v>0.75</v>
      </c>
      <c r="K8" s="191">
        <v>0.75</v>
      </c>
      <c r="L8" s="191">
        <v>0.5</v>
      </c>
      <c r="M8" s="191">
        <v>0.75</v>
      </c>
      <c r="N8" s="191">
        <v>0.75</v>
      </c>
      <c r="O8" s="191">
        <v>0.75</v>
      </c>
      <c r="P8" s="191">
        <v>0.75</v>
      </c>
      <c r="Q8" s="191">
        <v>1.2</v>
      </c>
      <c r="R8" s="191">
        <v>1</v>
      </c>
      <c r="S8" s="191">
        <f t="shared" si="0"/>
        <v>12.213</v>
      </c>
    </row>
    <row r="9" spans="1:19" ht="12.75">
      <c r="A9" s="189">
        <v>4</v>
      </c>
      <c r="B9" s="16" t="s">
        <v>176</v>
      </c>
      <c r="C9" s="191">
        <v>0</v>
      </c>
      <c r="D9" s="191">
        <v>0</v>
      </c>
      <c r="E9" s="191">
        <v>0.182</v>
      </c>
      <c r="F9" s="191">
        <v>1.2</v>
      </c>
      <c r="G9" s="191">
        <v>1.2</v>
      </c>
      <c r="H9" s="191">
        <v>1.2</v>
      </c>
      <c r="I9" s="191">
        <v>1</v>
      </c>
      <c r="J9" s="191">
        <v>0.75</v>
      </c>
      <c r="K9" s="191">
        <v>0.75</v>
      </c>
      <c r="L9" s="191">
        <v>0.5</v>
      </c>
      <c r="M9" s="191">
        <v>0.75</v>
      </c>
      <c r="N9" s="191">
        <v>0.75</v>
      </c>
      <c r="O9" s="191">
        <v>0.75</v>
      </c>
      <c r="P9" s="191">
        <v>0.75</v>
      </c>
      <c r="Q9" s="191">
        <v>1.08</v>
      </c>
      <c r="R9" s="191">
        <v>1</v>
      </c>
      <c r="S9" s="191">
        <f t="shared" si="0"/>
        <v>11.862</v>
      </c>
    </row>
    <row r="10" spans="1:19" ht="12.75">
      <c r="A10" s="189">
        <v>5</v>
      </c>
      <c r="B10" s="16" t="s">
        <v>177</v>
      </c>
      <c r="C10" s="191">
        <v>0</v>
      </c>
      <c r="D10" s="191">
        <v>0</v>
      </c>
      <c r="E10" s="191">
        <v>0.174</v>
      </c>
      <c r="F10" s="191">
        <v>1.2</v>
      </c>
      <c r="G10" s="191">
        <v>1.2</v>
      </c>
      <c r="H10" s="191">
        <v>1.2</v>
      </c>
      <c r="I10" s="191">
        <v>1</v>
      </c>
      <c r="J10" s="191">
        <v>0.75</v>
      </c>
      <c r="K10" s="191">
        <v>0.75</v>
      </c>
      <c r="L10" s="191">
        <v>0.5</v>
      </c>
      <c r="M10" s="191">
        <v>0.75</v>
      </c>
      <c r="N10" s="191">
        <v>0.75</v>
      </c>
      <c r="O10" s="191">
        <v>0.75</v>
      </c>
      <c r="P10" s="191">
        <v>0.75</v>
      </c>
      <c r="Q10" s="191">
        <v>1.2</v>
      </c>
      <c r="R10" s="191">
        <v>1</v>
      </c>
      <c r="S10" s="191">
        <f t="shared" si="0"/>
        <v>11.974</v>
      </c>
    </row>
    <row r="11" spans="1:19" ht="12.75">
      <c r="A11" s="189">
        <v>6</v>
      </c>
      <c r="B11" s="16" t="s">
        <v>178</v>
      </c>
      <c r="C11" s="191">
        <v>0</v>
      </c>
      <c r="D11" s="191">
        <v>0</v>
      </c>
      <c r="E11" s="191">
        <v>0.096</v>
      </c>
      <c r="F11" s="191">
        <v>1.2</v>
      </c>
      <c r="G11" s="191">
        <v>1.2</v>
      </c>
      <c r="H11" s="191">
        <v>1.2</v>
      </c>
      <c r="I11" s="191">
        <v>1</v>
      </c>
      <c r="J11" s="191">
        <v>0.75</v>
      </c>
      <c r="K11" s="191">
        <v>0.75</v>
      </c>
      <c r="L11" s="191">
        <v>0.5</v>
      </c>
      <c r="M11" s="191">
        <v>0.75</v>
      </c>
      <c r="N11" s="191">
        <v>0.75</v>
      </c>
      <c r="O11" s="191">
        <v>0.75</v>
      </c>
      <c r="P11" s="191">
        <v>0.75</v>
      </c>
      <c r="Q11" s="191">
        <v>1.2</v>
      </c>
      <c r="R11" s="191">
        <v>1</v>
      </c>
      <c r="S11" s="191">
        <f t="shared" si="0"/>
        <v>11.895999999999999</v>
      </c>
    </row>
    <row r="12" spans="1:19" ht="12.75">
      <c r="A12" s="189">
        <v>7</v>
      </c>
      <c r="B12" s="16" t="s">
        <v>179</v>
      </c>
      <c r="C12" s="191">
        <v>0</v>
      </c>
      <c r="D12" s="191">
        <v>0</v>
      </c>
      <c r="E12" s="191">
        <v>0.219</v>
      </c>
      <c r="F12" s="191">
        <v>1.2</v>
      </c>
      <c r="G12" s="191">
        <v>1.2</v>
      </c>
      <c r="H12" s="191">
        <v>1.2</v>
      </c>
      <c r="I12" s="191">
        <v>1</v>
      </c>
      <c r="J12" s="191">
        <v>0.75</v>
      </c>
      <c r="K12" s="191">
        <v>0.75</v>
      </c>
      <c r="L12" s="191">
        <v>0.5</v>
      </c>
      <c r="M12" s="191">
        <v>0.75</v>
      </c>
      <c r="N12" s="191">
        <v>0.75</v>
      </c>
      <c r="O12" s="191">
        <v>0.75</v>
      </c>
      <c r="P12" s="191">
        <v>0.75</v>
      </c>
      <c r="Q12" s="191">
        <v>1.2</v>
      </c>
      <c r="R12" s="191">
        <v>1</v>
      </c>
      <c r="S12" s="191">
        <f t="shared" si="0"/>
        <v>12.018999999999998</v>
      </c>
    </row>
    <row r="13" spans="1:19" ht="12.75">
      <c r="A13" s="189">
        <v>8</v>
      </c>
      <c r="B13" s="16" t="s">
        <v>181</v>
      </c>
      <c r="C13" s="191">
        <v>0</v>
      </c>
      <c r="D13" s="191">
        <v>0</v>
      </c>
      <c r="E13" s="191">
        <v>0.243</v>
      </c>
      <c r="F13" s="191">
        <v>1.2</v>
      </c>
      <c r="G13" s="191">
        <v>1.2</v>
      </c>
      <c r="H13" s="191">
        <v>1.2</v>
      </c>
      <c r="I13" s="191">
        <v>1</v>
      </c>
      <c r="J13" s="191">
        <v>0.75</v>
      </c>
      <c r="K13" s="191">
        <v>0.75</v>
      </c>
      <c r="L13" s="191">
        <v>0.5</v>
      </c>
      <c r="M13" s="191">
        <v>0.75</v>
      </c>
      <c r="N13" s="191">
        <v>0.75</v>
      </c>
      <c r="O13" s="191">
        <v>0.75</v>
      </c>
      <c r="P13" s="191">
        <v>0.75</v>
      </c>
      <c r="Q13" s="191">
        <v>1.2</v>
      </c>
      <c r="R13" s="191">
        <v>1</v>
      </c>
      <c r="S13" s="191">
        <f t="shared" si="0"/>
        <v>12.043</v>
      </c>
    </row>
    <row r="14" spans="1:19" ht="12.75">
      <c r="A14" s="189">
        <v>9</v>
      </c>
      <c r="B14" s="16" t="s">
        <v>180</v>
      </c>
      <c r="C14" s="191">
        <v>0</v>
      </c>
      <c r="D14" s="191">
        <v>0</v>
      </c>
      <c r="E14" s="191">
        <v>0.452</v>
      </c>
      <c r="F14" s="191">
        <v>1.2</v>
      </c>
      <c r="G14" s="191">
        <v>1.2</v>
      </c>
      <c r="H14" s="191">
        <v>1.2</v>
      </c>
      <c r="I14" s="191">
        <v>1</v>
      </c>
      <c r="J14" s="191">
        <v>0.75</v>
      </c>
      <c r="K14" s="191">
        <v>0.75</v>
      </c>
      <c r="L14" s="191">
        <v>0.5</v>
      </c>
      <c r="M14" s="191">
        <v>0.75</v>
      </c>
      <c r="N14" s="191">
        <v>0.75</v>
      </c>
      <c r="O14" s="191">
        <v>0.75</v>
      </c>
      <c r="P14" s="191">
        <v>0.75</v>
      </c>
      <c r="Q14" s="191">
        <v>1.2</v>
      </c>
      <c r="R14" s="191">
        <v>1</v>
      </c>
      <c r="S14" s="191">
        <f t="shared" si="0"/>
        <v>12.251999999999999</v>
      </c>
    </row>
    <row r="15" spans="1:19" ht="12.75">
      <c r="A15" s="189">
        <v>10</v>
      </c>
      <c r="B15" s="16" t="s">
        <v>182</v>
      </c>
      <c r="C15" s="191">
        <v>0</v>
      </c>
      <c r="D15" s="191">
        <v>0</v>
      </c>
      <c r="E15" s="191">
        <v>0.212</v>
      </c>
      <c r="F15" s="191">
        <v>1.2</v>
      </c>
      <c r="G15" s="191">
        <v>1.2</v>
      </c>
      <c r="H15" s="191">
        <v>1.2</v>
      </c>
      <c r="I15" s="191">
        <v>1</v>
      </c>
      <c r="J15" s="191">
        <v>0.75</v>
      </c>
      <c r="K15" s="191">
        <v>0.75</v>
      </c>
      <c r="L15" s="191">
        <v>0.5</v>
      </c>
      <c r="M15" s="191">
        <v>0</v>
      </c>
      <c r="N15" s="191">
        <v>0.75</v>
      </c>
      <c r="O15" s="191">
        <v>0.75</v>
      </c>
      <c r="P15" s="191">
        <v>0.75</v>
      </c>
      <c r="Q15" s="191">
        <v>1.2</v>
      </c>
      <c r="R15" s="191">
        <v>1</v>
      </c>
      <c r="S15" s="191">
        <f t="shared" si="0"/>
        <v>11.262</v>
      </c>
    </row>
    <row r="16" spans="1:19" ht="12.75">
      <c r="A16" s="189">
        <v>11</v>
      </c>
      <c r="B16" s="16" t="s">
        <v>183</v>
      </c>
      <c r="C16" s="191">
        <v>0</v>
      </c>
      <c r="D16" s="191">
        <v>0</v>
      </c>
      <c r="E16" s="191">
        <v>0.254</v>
      </c>
      <c r="F16" s="191">
        <v>1.2</v>
      </c>
      <c r="G16" s="191">
        <v>1.2</v>
      </c>
      <c r="H16" s="191">
        <v>1.2</v>
      </c>
      <c r="I16" s="191">
        <v>1</v>
      </c>
      <c r="J16" s="191">
        <v>0.75</v>
      </c>
      <c r="K16" s="191">
        <v>0.75</v>
      </c>
      <c r="L16" s="191">
        <v>0.5</v>
      </c>
      <c r="M16" s="191">
        <v>0.75</v>
      </c>
      <c r="N16" s="191">
        <v>0.75</v>
      </c>
      <c r="O16" s="191">
        <v>0.75</v>
      </c>
      <c r="P16" s="191">
        <v>0.75</v>
      </c>
      <c r="Q16" s="191">
        <v>1.2</v>
      </c>
      <c r="R16" s="191">
        <v>1</v>
      </c>
      <c r="S16" s="191">
        <f t="shared" si="0"/>
        <v>12.053999999999998</v>
      </c>
    </row>
    <row r="17" spans="1:19" ht="12.75">
      <c r="A17" s="189">
        <v>12</v>
      </c>
      <c r="B17" s="16" t="s">
        <v>184</v>
      </c>
      <c r="C17" s="191">
        <v>0</v>
      </c>
      <c r="D17" s="191">
        <v>0</v>
      </c>
      <c r="E17" s="191">
        <v>0.228</v>
      </c>
      <c r="F17" s="191">
        <v>1.2</v>
      </c>
      <c r="G17" s="191">
        <v>1.2</v>
      </c>
      <c r="H17" s="191">
        <v>1.2</v>
      </c>
      <c r="I17" s="191">
        <v>1</v>
      </c>
      <c r="J17" s="191">
        <v>0.75</v>
      </c>
      <c r="K17" s="191">
        <v>0.75</v>
      </c>
      <c r="L17" s="191">
        <v>0.5</v>
      </c>
      <c r="M17" s="191">
        <v>0.75</v>
      </c>
      <c r="N17" s="191">
        <v>0.75</v>
      </c>
      <c r="O17" s="191">
        <v>0.75</v>
      </c>
      <c r="P17" s="191">
        <v>0.75</v>
      </c>
      <c r="Q17" s="191">
        <v>1.2</v>
      </c>
      <c r="R17" s="191">
        <v>1</v>
      </c>
      <c r="S17" s="191">
        <f t="shared" si="0"/>
        <v>12.027999999999999</v>
      </c>
    </row>
    <row r="18" spans="1:19" ht="12.75">
      <c r="A18" s="189">
        <v>13</v>
      </c>
      <c r="B18" s="30"/>
      <c r="C18" s="190"/>
      <c r="D18" s="191"/>
      <c r="E18" s="191"/>
      <c r="F18" s="191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>
        <f t="shared" si="0"/>
        <v>0</v>
      </c>
    </row>
    <row r="19" spans="1:19" ht="12.75">
      <c r="A19" s="189">
        <v>14</v>
      </c>
      <c r="B19" s="30"/>
      <c r="C19" s="190"/>
      <c r="D19" s="191"/>
      <c r="E19" s="191"/>
      <c r="F19" s="191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>
        <f t="shared" si="0"/>
        <v>0</v>
      </c>
    </row>
    <row r="20" spans="1:19" ht="12.75">
      <c r="A20" s="189">
        <v>15</v>
      </c>
      <c r="B20" s="30"/>
      <c r="C20" s="190"/>
      <c r="D20" s="191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S20" s="191">
        <f t="shared" si="0"/>
        <v>0</v>
      </c>
    </row>
    <row r="21" spans="1:19" ht="12.75">
      <c r="A21" s="189">
        <v>16</v>
      </c>
      <c r="B21" s="30"/>
      <c r="C21" s="190"/>
      <c r="D21" s="191"/>
      <c r="E21" s="191"/>
      <c r="F21" s="191"/>
      <c r="G21" s="191"/>
      <c r="H21" s="191"/>
      <c r="I21" s="191"/>
      <c r="J21" s="191"/>
      <c r="K21" s="191"/>
      <c r="L21" s="191"/>
      <c r="M21" s="191"/>
      <c r="N21" s="191"/>
      <c r="O21" s="191"/>
      <c r="P21" s="191"/>
      <c r="Q21" s="191"/>
      <c r="R21" s="191"/>
      <c r="S21" s="191">
        <f t="shared" si="0"/>
        <v>0</v>
      </c>
    </row>
    <row r="22" spans="1:19" ht="12.75">
      <c r="A22" s="189">
        <v>17</v>
      </c>
      <c r="B22" s="30"/>
      <c r="C22" s="190"/>
      <c r="D22" s="191"/>
      <c r="E22" s="191"/>
      <c r="F22" s="191"/>
      <c r="G22" s="191"/>
      <c r="H22" s="191"/>
      <c r="I22" s="191"/>
      <c r="J22" s="191"/>
      <c r="K22" s="191"/>
      <c r="L22" s="191"/>
      <c r="M22" s="191"/>
      <c r="N22" s="191"/>
      <c r="O22" s="191"/>
      <c r="P22" s="191"/>
      <c r="Q22" s="191"/>
      <c r="R22" s="191"/>
      <c r="S22" s="191">
        <f t="shared" si="0"/>
        <v>0</v>
      </c>
    </row>
    <row r="23" spans="1:19" ht="12.75">
      <c r="A23" s="189">
        <v>18</v>
      </c>
      <c r="B23" s="30"/>
      <c r="C23" s="190"/>
      <c r="D23" s="191"/>
      <c r="E23" s="191"/>
      <c r="F23" s="191"/>
      <c r="G23" s="191"/>
      <c r="H23" s="191"/>
      <c r="I23" s="191"/>
      <c r="J23" s="191"/>
      <c r="K23" s="191"/>
      <c r="L23" s="191"/>
      <c r="M23" s="191"/>
      <c r="N23" s="191"/>
      <c r="O23" s="191"/>
      <c r="P23" s="191"/>
      <c r="Q23" s="191"/>
      <c r="R23" s="191"/>
      <c r="S23" s="191">
        <f t="shared" si="0"/>
        <v>0</v>
      </c>
    </row>
    <row r="24" spans="1:19" ht="12.75">
      <c r="A24" s="189">
        <v>19</v>
      </c>
      <c r="B24" s="30"/>
      <c r="C24" s="190"/>
      <c r="D24" s="191"/>
      <c r="E24" s="191"/>
      <c r="F24" s="191"/>
      <c r="G24" s="191"/>
      <c r="H24" s="191"/>
      <c r="I24" s="191"/>
      <c r="J24" s="191"/>
      <c r="K24" s="191"/>
      <c r="L24" s="191"/>
      <c r="M24" s="191"/>
      <c r="N24" s="191"/>
      <c r="O24" s="191"/>
      <c r="P24" s="191"/>
      <c r="Q24" s="191"/>
      <c r="R24" s="191"/>
      <c r="S24" s="191">
        <f t="shared" si="0"/>
        <v>0</v>
      </c>
    </row>
    <row r="25" spans="1:19" ht="12.75">
      <c r="A25" s="189">
        <v>20</v>
      </c>
      <c r="B25" s="30"/>
      <c r="C25" s="190"/>
      <c r="D25" s="191"/>
      <c r="E25" s="191"/>
      <c r="F25" s="191"/>
      <c r="G25" s="191"/>
      <c r="H25" s="191"/>
      <c r="I25" s="191"/>
      <c r="J25" s="191"/>
      <c r="K25" s="191"/>
      <c r="L25" s="191"/>
      <c r="M25" s="191"/>
      <c r="N25" s="191"/>
      <c r="O25" s="191"/>
      <c r="P25" s="191"/>
      <c r="Q25" s="191"/>
      <c r="R25" s="191"/>
      <c r="S25" s="191">
        <f t="shared" si="0"/>
        <v>0</v>
      </c>
    </row>
    <row r="26" spans="1:19" ht="12.75">
      <c r="A26" s="189">
        <v>21</v>
      </c>
      <c r="B26" s="30"/>
      <c r="C26" s="190"/>
      <c r="D26" s="191"/>
      <c r="E26" s="191"/>
      <c r="F26" s="191"/>
      <c r="G26" s="191"/>
      <c r="H26" s="191"/>
      <c r="I26" s="191"/>
      <c r="J26" s="191"/>
      <c r="K26" s="191"/>
      <c r="L26" s="191"/>
      <c r="M26" s="191"/>
      <c r="N26" s="191"/>
      <c r="O26" s="191"/>
      <c r="P26" s="191"/>
      <c r="Q26" s="191"/>
      <c r="R26" s="191"/>
      <c r="S26" s="191">
        <f t="shared" si="0"/>
        <v>0</v>
      </c>
    </row>
    <row r="27" spans="1:19" ht="12.75">
      <c r="A27" s="189">
        <v>22</v>
      </c>
      <c r="B27" s="30"/>
      <c r="C27" s="190"/>
      <c r="D27" s="191"/>
      <c r="E27" s="191"/>
      <c r="F27" s="191"/>
      <c r="G27" s="191"/>
      <c r="H27" s="191"/>
      <c r="I27" s="191"/>
      <c r="J27" s="191"/>
      <c r="K27" s="191"/>
      <c r="L27" s="191"/>
      <c r="M27" s="191"/>
      <c r="N27" s="191"/>
      <c r="O27" s="191"/>
      <c r="P27" s="191"/>
      <c r="Q27" s="191"/>
      <c r="R27" s="191"/>
      <c r="S27" s="191">
        <f t="shared" si="0"/>
        <v>0</v>
      </c>
    </row>
    <row r="28" spans="1:19" ht="12.75">
      <c r="A28" s="189">
        <v>23</v>
      </c>
      <c r="B28" s="30"/>
      <c r="C28" s="190"/>
      <c r="D28" s="191"/>
      <c r="E28" s="191"/>
      <c r="F28" s="191"/>
      <c r="G28" s="191"/>
      <c r="H28" s="191"/>
      <c r="I28" s="191"/>
      <c r="J28" s="191"/>
      <c r="K28" s="191"/>
      <c r="L28" s="191"/>
      <c r="M28" s="191"/>
      <c r="N28" s="191"/>
      <c r="O28" s="191"/>
      <c r="P28" s="191"/>
      <c r="Q28" s="191"/>
      <c r="R28" s="191"/>
      <c r="S28" s="191">
        <f t="shared" si="0"/>
        <v>0</v>
      </c>
    </row>
    <row r="29" spans="1:19" ht="12.75">
      <c r="A29" s="189">
        <v>24</v>
      </c>
      <c r="B29" s="30"/>
      <c r="C29" s="190"/>
      <c r="D29" s="191"/>
      <c r="E29" s="191"/>
      <c r="F29" s="191"/>
      <c r="G29" s="191"/>
      <c r="H29" s="191"/>
      <c r="I29" s="191"/>
      <c r="J29" s="191"/>
      <c r="K29" s="191"/>
      <c r="L29" s="191"/>
      <c r="M29" s="191"/>
      <c r="N29" s="191"/>
      <c r="O29" s="191"/>
      <c r="P29" s="191"/>
      <c r="Q29" s="191"/>
      <c r="R29" s="191"/>
      <c r="S29" s="191">
        <f t="shared" si="0"/>
        <v>0</v>
      </c>
    </row>
  </sheetData>
  <mergeCells count="1">
    <mergeCell ref="B3:S3"/>
  </mergeCells>
  <printOptions/>
  <pageMargins left="0.75" right="0.75" top="1" bottom="1" header="0.5" footer="0.5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2"/>
  <sheetViews>
    <sheetView zoomScaleSheetLayoutView="100" workbookViewId="0" topLeftCell="F6">
      <selection activeCell="J21" sqref="J21"/>
    </sheetView>
  </sheetViews>
  <sheetFormatPr defaultColWidth="9.00390625" defaultRowHeight="12.75"/>
  <cols>
    <col min="1" max="1" width="4.00390625" style="1" customWidth="1"/>
    <col min="2" max="2" width="24.125" style="2" customWidth="1"/>
    <col min="3" max="3" width="21.375" style="2" customWidth="1"/>
    <col min="4" max="4" width="19.625" style="2" customWidth="1"/>
    <col min="5" max="6" width="18.375" style="2" customWidth="1"/>
    <col min="7" max="7" width="23.25390625" style="2" customWidth="1"/>
    <col min="8" max="8" width="16.75390625" style="2" customWidth="1"/>
    <col min="9" max="9" width="16.625" style="1" customWidth="1"/>
    <col min="10" max="10" width="15.25390625" style="2" customWidth="1"/>
    <col min="11" max="11" width="16.125" style="2" customWidth="1"/>
    <col min="12" max="12" width="9.125" style="2" customWidth="1"/>
    <col min="13" max="13" width="18.00390625" style="2" customWidth="1"/>
    <col min="14" max="14" width="9.125" style="2" customWidth="1"/>
    <col min="15" max="15" width="11.00390625" style="2" customWidth="1"/>
    <col min="16" max="16384" width="9.125" style="2" customWidth="1"/>
  </cols>
  <sheetData>
    <row r="1" spans="1:11" ht="54" customHeight="1">
      <c r="A1" s="207" t="s">
        <v>146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</row>
    <row r="2" spans="1:8" ht="11.25">
      <c r="A2" s="3"/>
      <c r="B2" s="4"/>
      <c r="C2" s="37"/>
      <c r="D2" s="4"/>
      <c r="E2" s="4"/>
      <c r="F2" s="4"/>
      <c r="G2" s="4"/>
      <c r="H2" s="4"/>
    </row>
    <row r="3" spans="1:11" ht="140.25" customHeight="1">
      <c r="A3" s="205" t="s">
        <v>3</v>
      </c>
      <c r="B3" s="203" t="s">
        <v>102</v>
      </c>
      <c r="C3" s="28" t="s">
        <v>123</v>
      </c>
      <c r="D3" s="36" t="s">
        <v>196</v>
      </c>
      <c r="E3" s="36" t="s">
        <v>194</v>
      </c>
      <c r="F3" s="36" t="s">
        <v>195</v>
      </c>
      <c r="G3" s="99" t="s">
        <v>134</v>
      </c>
      <c r="H3" s="5" t="s">
        <v>24</v>
      </c>
      <c r="I3" s="197" t="s">
        <v>4</v>
      </c>
      <c r="J3" s="197" t="s">
        <v>5</v>
      </c>
      <c r="K3" s="5" t="s">
        <v>6</v>
      </c>
    </row>
    <row r="4" spans="1:11" s="10" customFormat="1" ht="37.5" customHeight="1">
      <c r="A4" s="205"/>
      <c r="B4" s="203"/>
      <c r="C4" s="8" t="s">
        <v>22</v>
      </c>
      <c r="D4" s="8" t="s">
        <v>26</v>
      </c>
      <c r="E4" s="8" t="s">
        <v>26</v>
      </c>
      <c r="F4" s="8" t="s">
        <v>26</v>
      </c>
      <c r="G4" s="8" t="s">
        <v>23</v>
      </c>
      <c r="H4" s="8" t="s">
        <v>62</v>
      </c>
      <c r="I4" s="198"/>
      <c r="J4" s="198"/>
      <c r="K4" s="8" t="s">
        <v>25</v>
      </c>
    </row>
    <row r="5" spans="1:11" s="1" customFormat="1" ht="14.25" customHeight="1">
      <c r="A5" s="49">
        <v>1</v>
      </c>
      <c r="B5" s="49">
        <v>2</v>
      </c>
      <c r="C5" s="49">
        <v>3</v>
      </c>
      <c r="D5" s="49">
        <v>4</v>
      </c>
      <c r="E5" s="49">
        <v>5</v>
      </c>
      <c r="F5" s="49">
        <v>6</v>
      </c>
      <c r="G5" s="49">
        <v>7</v>
      </c>
      <c r="H5" s="49">
        <v>8</v>
      </c>
      <c r="I5" s="49">
        <v>9</v>
      </c>
      <c r="J5" s="49">
        <v>10</v>
      </c>
      <c r="K5" s="39">
        <v>11</v>
      </c>
    </row>
    <row r="6" spans="1:11" ht="11.25">
      <c r="A6" s="11">
        <v>1</v>
      </c>
      <c r="B6" s="16" t="s">
        <v>174</v>
      </c>
      <c r="C6" s="12">
        <v>0</v>
      </c>
      <c r="D6" s="54">
        <v>11248.4</v>
      </c>
      <c r="E6" s="33">
        <v>7163.3</v>
      </c>
      <c r="F6" s="54">
        <v>0</v>
      </c>
      <c r="G6" s="13">
        <f>D6-E6-F6</f>
        <v>4085.0999999999995</v>
      </c>
      <c r="H6" s="35">
        <f aca="true" t="shared" si="0" ref="H6:H29">C6/G6*100</f>
        <v>0</v>
      </c>
      <c r="I6" s="1">
        <v>1</v>
      </c>
      <c r="J6" s="14">
        <v>0.75</v>
      </c>
      <c r="K6" s="14">
        <f aca="true" t="shared" si="1" ref="K6:K29">I6*J6</f>
        <v>0.75</v>
      </c>
    </row>
    <row r="7" spans="1:11" ht="11.25">
      <c r="A7" s="11">
        <v>2</v>
      </c>
      <c r="B7" s="16" t="s">
        <v>173</v>
      </c>
      <c r="C7" s="12">
        <v>0</v>
      </c>
      <c r="D7" s="54">
        <v>1103.3</v>
      </c>
      <c r="E7" s="33">
        <v>45.2</v>
      </c>
      <c r="F7" s="54">
        <v>0</v>
      </c>
      <c r="G7" s="13">
        <f aca="true" t="shared" si="2" ref="G7:G29">D7-E7-F7</f>
        <v>1058.1</v>
      </c>
      <c r="H7" s="35">
        <f t="shared" si="0"/>
        <v>0</v>
      </c>
      <c r="I7" s="1">
        <v>1</v>
      </c>
      <c r="J7" s="14">
        <v>0.75</v>
      </c>
      <c r="K7" s="14">
        <f t="shared" si="1"/>
        <v>0.75</v>
      </c>
    </row>
    <row r="8" spans="1:11" ht="11.25">
      <c r="A8" s="11">
        <v>3</v>
      </c>
      <c r="B8" s="16" t="s">
        <v>175</v>
      </c>
      <c r="C8" s="12">
        <v>0</v>
      </c>
      <c r="D8" s="54">
        <v>2634.4</v>
      </c>
      <c r="E8" s="33">
        <v>84.4</v>
      </c>
      <c r="F8" s="54">
        <v>0</v>
      </c>
      <c r="G8" s="13">
        <f t="shared" si="2"/>
        <v>2550</v>
      </c>
      <c r="H8" s="35">
        <f t="shared" si="0"/>
        <v>0</v>
      </c>
      <c r="I8" s="1">
        <v>1</v>
      </c>
      <c r="J8" s="14">
        <v>0.75</v>
      </c>
      <c r="K8" s="14">
        <f t="shared" si="1"/>
        <v>0.75</v>
      </c>
    </row>
    <row r="9" spans="1:11" ht="11.25">
      <c r="A9" s="11">
        <v>4</v>
      </c>
      <c r="B9" s="16" t="s">
        <v>176</v>
      </c>
      <c r="C9" s="12">
        <v>0</v>
      </c>
      <c r="D9" s="54">
        <v>934.9</v>
      </c>
      <c r="E9" s="33">
        <v>45.2</v>
      </c>
      <c r="F9" s="54">
        <v>0</v>
      </c>
      <c r="G9" s="13">
        <f t="shared" si="2"/>
        <v>889.6999999999999</v>
      </c>
      <c r="H9" s="35">
        <f t="shared" si="0"/>
        <v>0</v>
      </c>
      <c r="I9" s="1">
        <v>1</v>
      </c>
      <c r="J9" s="14">
        <v>0.75</v>
      </c>
      <c r="K9" s="14">
        <f t="shared" si="1"/>
        <v>0.75</v>
      </c>
    </row>
    <row r="10" spans="1:11" ht="11.25">
      <c r="A10" s="11">
        <v>5</v>
      </c>
      <c r="B10" s="16" t="s">
        <v>177</v>
      </c>
      <c r="C10" s="12">
        <v>0</v>
      </c>
      <c r="D10" s="54">
        <v>973.2</v>
      </c>
      <c r="E10" s="33">
        <v>45.2</v>
      </c>
      <c r="F10" s="54">
        <v>0</v>
      </c>
      <c r="G10" s="13">
        <f t="shared" si="2"/>
        <v>928</v>
      </c>
      <c r="H10" s="35">
        <f t="shared" si="0"/>
        <v>0</v>
      </c>
      <c r="I10" s="1">
        <v>1</v>
      </c>
      <c r="J10" s="14">
        <v>0.75</v>
      </c>
      <c r="K10" s="14">
        <f t="shared" si="1"/>
        <v>0.75</v>
      </c>
    </row>
    <row r="11" spans="1:11" ht="11.25">
      <c r="A11" s="11">
        <v>6</v>
      </c>
      <c r="B11" s="16" t="s">
        <v>178</v>
      </c>
      <c r="C11" s="12">
        <v>0</v>
      </c>
      <c r="D11" s="54">
        <v>1027.7</v>
      </c>
      <c r="E11" s="33">
        <v>45.2</v>
      </c>
      <c r="F11" s="54">
        <v>0</v>
      </c>
      <c r="G11" s="13">
        <f t="shared" si="2"/>
        <v>982.5</v>
      </c>
      <c r="H11" s="35">
        <f t="shared" si="0"/>
        <v>0</v>
      </c>
      <c r="I11" s="1">
        <v>1</v>
      </c>
      <c r="J11" s="14">
        <v>0.75</v>
      </c>
      <c r="K11" s="14">
        <f t="shared" si="1"/>
        <v>0.75</v>
      </c>
    </row>
    <row r="12" spans="1:11" ht="11.25">
      <c r="A12" s="11">
        <v>7</v>
      </c>
      <c r="B12" s="16" t="s">
        <v>179</v>
      </c>
      <c r="C12" s="12">
        <v>0</v>
      </c>
      <c r="D12" s="54">
        <v>1296.4</v>
      </c>
      <c r="E12" s="33">
        <v>73.1</v>
      </c>
      <c r="F12" s="54">
        <v>0</v>
      </c>
      <c r="G12" s="13">
        <f t="shared" si="2"/>
        <v>1223.3000000000002</v>
      </c>
      <c r="H12" s="35">
        <f t="shared" si="0"/>
        <v>0</v>
      </c>
      <c r="I12" s="1">
        <v>1</v>
      </c>
      <c r="J12" s="14">
        <v>0.75</v>
      </c>
      <c r="K12" s="14">
        <f t="shared" si="1"/>
        <v>0.75</v>
      </c>
    </row>
    <row r="13" spans="1:11" ht="11.25">
      <c r="A13" s="11">
        <v>8</v>
      </c>
      <c r="B13" s="16" t="s">
        <v>181</v>
      </c>
      <c r="C13" s="12">
        <v>0</v>
      </c>
      <c r="D13" s="54">
        <v>2251</v>
      </c>
      <c r="E13" s="33">
        <v>84.4</v>
      </c>
      <c r="F13" s="54">
        <v>0</v>
      </c>
      <c r="G13" s="13">
        <f t="shared" si="2"/>
        <v>2166.6</v>
      </c>
      <c r="H13" s="35">
        <f t="shared" si="0"/>
        <v>0</v>
      </c>
      <c r="I13" s="1">
        <v>1</v>
      </c>
      <c r="J13" s="14">
        <v>0.75</v>
      </c>
      <c r="K13" s="14">
        <f t="shared" si="1"/>
        <v>0.75</v>
      </c>
    </row>
    <row r="14" spans="1:11" ht="11.25">
      <c r="A14" s="11">
        <v>9</v>
      </c>
      <c r="B14" s="16" t="s">
        <v>180</v>
      </c>
      <c r="C14" s="12">
        <v>0</v>
      </c>
      <c r="D14" s="54">
        <v>981.5</v>
      </c>
      <c r="E14" s="33">
        <v>45.3</v>
      </c>
      <c r="F14" s="54">
        <v>0</v>
      </c>
      <c r="G14" s="13">
        <f t="shared" si="2"/>
        <v>936.2</v>
      </c>
      <c r="H14" s="35">
        <f t="shared" si="0"/>
        <v>0</v>
      </c>
      <c r="I14" s="1">
        <v>1</v>
      </c>
      <c r="J14" s="14">
        <v>0.75</v>
      </c>
      <c r="K14" s="14">
        <f t="shared" si="1"/>
        <v>0.75</v>
      </c>
    </row>
    <row r="15" spans="1:11" ht="11.25">
      <c r="A15" s="11">
        <v>10</v>
      </c>
      <c r="B15" s="16" t="s">
        <v>182</v>
      </c>
      <c r="C15" s="12">
        <v>0</v>
      </c>
      <c r="D15" s="54">
        <v>2025.7</v>
      </c>
      <c r="E15" s="33">
        <v>84.4</v>
      </c>
      <c r="F15" s="54">
        <v>0</v>
      </c>
      <c r="G15" s="13">
        <f t="shared" si="2"/>
        <v>1941.3</v>
      </c>
      <c r="H15" s="35">
        <f t="shared" si="0"/>
        <v>0</v>
      </c>
      <c r="I15" s="1">
        <v>1</v>
      </c>
      <c r="J15" s="14">
        <v>0.75</v>
      </c>
      <c r="K15" s="14">
        <f t="shared" si="1"/>
        <v>0.75</v>
      </c>
    </row>
    <row r="16" spans="1:11" ht="11.25">
      <c r="A16" s="11">
        <v>11</v>
      </c>
      <c r="B16" s="16" t="s">
        <v>183</v>
      </c>
      <c r="C16" s="12">
        <v>0</v>
      </c>
      <c r="D16" s="54">
        <v>2286.6</v>
      </c>
      <c r="E16" s="33">
        <v>84.4</v>
      </c>
      <c r="F16" s="54">
        <v>0</v>
      </c>
      <c r="G16" s="13">
        <f t="shared" si="2"/>
        <v>2202.2</v>
      </c>
      <c r="H16" s="35">
        <f t="shared" si="0"/>
        <v>0</v>
      </c>
      <c r="I16" s="1">
        <v>1</v>
      </c>
      <c r="J16" s="14">
        <v>0.75</v>
      </c>
      <c r="K16" s="14">
        <f t="shared" si="1"/>
        <v>0.75</v>
      </c>
    </row>
    <row r="17" spans="1:11" ht="11.25">
      <c r="A17" s="11">
        <v>12</v>
      </c>
      <c r="B17" s="16" t="s">
        <v>184</v>
      </c>
      <c r="C17" s="12">
        <v>0</v>
      </c>
      <c r="D17" s="54">
        <v>2160.9</v>
      </c>
      <c r="E17" s="33">
        <v>84.4</v>
      </c>
      <c r="F17" s="54">
        <v>0</v>
      </c>
      <c r="G17" s="13">
        <f t="shared" si="2"/>
        <v>2076.5</v>
      </c>
      <c r="H17" s="35">
        <f t="shared" si="0"/>
        <v>0</v>
      </c>
      <c r="I17" s="1">
        <v>1</v>
      </c>
      <c r="J17" s="14">
        <v>0.75</v>
      </c>
      <c r="K17" s="14">
        <f t="shared" si="1"/>
        <v>0.75</v>
      </c>
    </row>
    <row r="18" spans="1:11" ht="11.25">
      <c r="A18" s="11">
        <v>13</v>
      </c>
      <c r="B18" s="16"/>
      <c r="C18" s="54"/>
      <c r="D18" s="54"/>
      <c r="E18" s="13"/>
      <c r="F18" s="54"/>
      <c r="G18" s="13">
        <f t="shared" si="2"/>
        <v>0</v>
      </c>
      <c r="H18" s="35" t="e">
        <f t="shared" si="0"/>
        <v>#DIV/0!</v>
      </c>
      <c r="J18" s="14">
        <v>0.75</v>
      </c>
      <c r="K18" s="14">
        <f t="shared" si="1"/>
        <v>0</v>
      </c>
    </row>
    <row r="19" spans="1:11" ht="11.25">
      <c r="A19" s="11">
        <v>14</v>
      </c>
      <c r="B19" s="16"/>
      <c r="C19" s="54"/>
      <c r="D19" s="54"/>
      <c r="E19" s="13"/>
      <c r="F19" s="54"/>
      <c r="G19" s="13">
        <f t="shared" si="2"/>
        <v>0</v>
      </c>
      <c r="H19" s="35" t="e">
        <f t="shared" si="0"/>
        <v>#DIV/0!</v>
      </c>
      <c r="J19" s="14">
        <v>0.75</v>
      </c>
      <c r="K19" s="14">
        <f t="shared" si="1"/>
        <v>0</v>
      </c>
    </row>
    <row r="20" spans="1:11" ht="11.25">
      <c r="A20" s="11">
        <v>15</v>
      </c>
      <c r="B20" s="16"/>
      <c r="C20" s="54"/>
      <c r="D20" s="54"/>
      <c r="E20" s="13"/>
      <c r="F20" s="54"/>
      <c r="G20" s="13">
        <f t="shared" si="2"/>
        <v>0</v>
      </c>
      <c r="H20" s="35" t="e">
        <f t="shared" si="0"/>
        <v>#DIV/0!</v>
      </c>
      <c r="J20" s="14">
        <v>0.75</v>
      </c>
      <c r="K20" s="14">
        <f t="shared" si="1"/>
        <v>0</v>
      </c>
    </row>
    <row r="21" spans="1:11" ht="11.25">
      <c r="A21" s="11">
        <v>16</v>
      </c>
      <c r="B21" s="16"/>
      <c r="C21" s="54"/>
      <c r="D21" s="54"/>
      <c r="E21" s="13"/>
      <c r="F21" s="54"/>
      <c r="G21" s="13">
        <f t="shared" si="2"/>
        <v>0</v>
      </c>
      <c r="H21" s="35" t="e">
        <f t="shared" si="0"/>
        <v>#DIV/0!</v>
      </c>
      <c r="J21" s="14">
        <v>0.75</v>
      </c>
      <c r="K21" s="14">
        <f t="shared" si="1"/>
        <v>0</v>
      </c>
    </row>
    <row r="22" spans="1:11" ht="11.25">
      <c r="A22" s="11">
        <v>17</v>
      </c>
      <c r="B22" s="16"/>
      <c r="C22" s="54"/>
      <c r="D22" s="54"/>
      <c r="E22" s="13"/>
      <c r="F22" s="54"/>
      <c r="G22" s="13">
        <f t="shared" si="2"/>
        <v>0</v>
      </c>
      <c r="H22" s="35" t="e">
        <f t="shared" si="0"/>
        <v>#DIV/0!</v>
      </c>
      <c r="J22" s="14">
        <v>0.75</v>
      </c>
      <c r="K22" s="14">
        <f t="shared" si="1"/>
        <v>0</v>
      </c>
    </row>
    <row r="23" spans="1:11" ht="11.25">
      <c r="A23" s="11">
        <v>18</v>
      </c>
      <c r="B23" s="16"/>
      <c r="C23" s="54"/>
      <c r="D23" s="54"/>
      <c r="E23" s="13"/>
      <c r="F23" s="54"/>
      <c r="G23" s="13">
        <f t="shared" si="2"/>
        <v>0</v>
      </c>
      <c r="H23" s="35" t="e">
        <f t="shared" si="0"/>
        <v>#DIV/0!</v>
      </c>
      <c r="J23" s="14">
        <v>0.75</v>
      </c>
      <c r="K23" s="14">
        <f t="shared" si="1"/>
        <v>0</v>
      </c>
    </row>
    <row r="24" spans="1:11" ht="11.25">
      <c r="A24" s="11">
        <v>19</v>
      </c>
      <c r="B24" s="16"/>
      <c r="C24" s="54"/>
      <c r="D24" s="54"/>
      <c r="E24" s="13"/>
      <c r="F24" s="54"/>
      <c r="G24" s="13">
        <f t="shared" si="2"/>
        <v>0</v>
      </c>
      <c r="H24" s="35" t="e">
        <f t="shared" si="0"/>
        <v>#DIV/0!</v>
      </c>
      <c r="J24" s="14">
        <v>0.75</v>
      </c>
      <c r="K24" s="14">
        <f t="shared" si="1"/>
        <v>0</v>
      </c>
    </row>
    <row r="25" spans="1:11" ht="11.25">
      <c r="A25" s="11">
        <v>20</v>
      </c>
      <c r="B25" s="16"/>
      <c r="C25" s="54"/>
      <c r="D25" s="54"/>
      <c r="E25" s="13"/>
      <c r="F25" s="54"/>
      <c r="G25" s="13">
        <f t="shared" si="2"/>
        <v>0</v>
      </c>
      <c r="H25" s="35" t="e">
        <f t="shared" si="0"/>
        <v>#DIV/0!</v>
      </c>
      <c r="J25" s="14">
        <v>0.75</v>
      </c>
      <c r="K25" s="14">
        <f t="shared" si="1"/>
        <v>0</v>
      </c>
    </row>
    <row r="26" spans="1:11" ht="11.25">
      <c r="A26" s="11">
        <v>21</v>
      </c>
      <c r="B26" s="16"/>
      <c r="C26" s="54"/>
      <c r="D26" s="54"/>
      <c r="E26" s="13"/>
      <c r="F26" s="54"/>
      <c r="G26" s="13">
        <f t="shared" si="2"/>
        <v>0</v>
      </c>
      <c r="H26" s="35" t="e">
        <f t="shared" si="0"/>
        <v>#DIV/0!</v>
      </c>
      <c r="J26" s="14">
        <v>0.75</v>
      </c>
      <c r="K26" s="14">
        <f t="shared" si="1"/>
        <v>0</v>
      </c>
    </row>
    <row r="27" spans="1:11" ht="11.25">
      <c r="A27" s="11">
        <v>22</v>
      </c>
      <c r="B27" s="16"/>
      <c r="C27" s="12"/>
      <c r="D27" s="55"/>
      <c r="E27" s="18"/>
      <c r="F27" s="55"/>
      <c r="G27" s="13">
        <f t="shared" si="2"/>
        <v>0</v>
      </c>
      <c r="H27" s="35" t="e">
        <f t="shared" si="0"/>
        <v>#DIV/0!</v>
      </c>
      <c r="J27" s="14">
        <v>0.75</v>
      </c>
      <c r="K27" s="14">
        <f t="shared" si="1"/>
        <v>0</v>
      </c>
    </row>
    <row r="28" spans="1:11" ht="11.25">
      <c r="A28" s="11">
        <v>23</v>
      </c>
      <c r="B28" s="16"/>
      <c r="C28" s="12"/>
      <c r="D28" s="55"/>
      <c r="E28" s="18"/>
      <c r="F28" s="55"/>
      <c r="G28" s="13">
        <f t="shared" si="2"/>
        <v>0</v>
      </c>
      <c r="H28" s="35" t="e">
        <f t="shared" si="0"/>
        <v>#DIV/0!</v>
      </c>
      <c r="J28" s="14">
        <v>0.75</v>
      </c>
      <c r="K28" s="14">
        <f t="shared" si="1"/>
        <v>0</v>
      </c>
    </row>
    <row r="29" spans="1:11" ht="11.25">
      <c r="A29" s="11">
        <v>24</v>
      </c>
      <c r="B29" s="16"/>
      <c r="C29" s="12"/>
      <c r="D29" s="55"/>
      <c r="E29" s="18"/>
      <c r="F29" s="55"/>
      <c r="G29" s="13">
        <f t="shared" si="2"/>
        <v>0</v>
      </c>
      <c r="H29" s="35" t="e">
        <f t="shared" si="0"/>
        <v>#DIV/0!</v>
      </c>
      <c r="J29" s="14">
        <v>0.75</v>
      </c>
      <c r="K29" s="14">
        <f t="shared" si="1"/>
        <v>0</v>
      </c>
    </row>
    <row r="30" spans="1:11" ht="11.25">
      <c r="A30" s="203" t="s">
        <v>39</v>
      </c>
      <c r="B30" s="204"/>
      <c r="C30" s="19">
        <f>SUM(C6:C29)</f>
        <v>0</v>
      </c>
      <c r="D30" s="19">
        <f>SUM(D6:D29)</f>
        <v>28924</v>
      </c>
      <c r="E30" s="56">
        <f>SUM(E6:E29)</f>
        <v>7884.499999999998</v>
      </c>
      <c r="F30" s="19">
        <f>SUM(F6:F29)</f>
        <v>0</v>
      </c>
      <c r="G30" s="52">
        <f>SUM(G6:G29)</f>
        <v>21039.500000000004</v>
      </c>
      <c r="H30" s="58" t="s">
        <v>8</v>
      </c>
      <c r="I30" s="59" t="s">
        <v>8</v>
      </c>
      <c r="J30" s="20">
        <v>0.75</v>
      </c>
      <c r="K30" s="60" t="s">
        <v>8</v>
      </c>
    </row>
    <row r="31" spans="1:9" s="25" customFormat="1" ht="11.25">
      <c r="A31" s="21"/>
      <c r="B31" s="22"/>
      <c r="C31" s="22"/>
      <c r="D31" s="23"/>
      <c r="E31" s="23"/>
      <c r="F31" s="23"/>
      <c r="G31" s="23"/>
      <c r="H31" s="22"/>
      <c r="I31" s="24"/>
    </row>
    <row r="32" spans="1:9" s="25" customFormat="1" ht="11.25">
      <c r="A32" s="21"/>
      <c r="B32" s="22"/>
      <c r="C32" s="22"/>
      <c r="D32" s="23"/>
      <c r="E32" s="23"/>
      <c r="F32" s="23"/>
      <c r="G32" s="23"/>
      <c r="H32" s="22"/>
      <c r="I32" s="24"/>
    </row>
    <row r="33" spans="1:9" s="25" customFormat="1" ht="11.25">
      <c r="A33" s="21"/>
      <c r="B33" s="22"/>
      <c r="C33" s="22"/>
      <c r="D33" s="23"/>
      <c r="E33" s="23"/>
      <c r="F33" s="23"/>
      <c r="G33" s="23"/>
      <c r="H33" s="22"/>
      <c r="I33" s="24"/>
    </row>
    <row r="34" spans="1:9" s="25" customFormat="1" ht="11.25">
      <c r="A34" s="21"/>
      <c r="B34" s="22"/>
      <c r="C34" s="22"/>
      <c r="D34" s="23"/>
      <c r="E34" s="23"/>
      <c r="F34" s="23"/>
      <c r="G34" s="23"/>
      <c r="H34" s="26"/>
      <c r="I34" s="24"/>
    </row>
    <row r="35" spans="1:9" s="25" customFormat="1" ht="11.25">
      <c r="A35" s="21"/>
      <c r="B35" s="22"/>
      <c r="C35" s="22"/>
      <c r="D35" s="23"/>
      <c r="E35" s="23"/>
      <c r="F35" s="23"/>
      <c r="G35" s="23"/>
      <c r="H35" s="22"/>
      <c r="I35" s="24"/>
    </row>
    <row r="36" spans="1:9" s="25" customFormat="1" ht="11.25">
      <c r="A36" s="21"/>
      <c r="B36" s="22"/>
      <c r="C36" s="22"/>
      <c r="D36" s="23"/>
      <c r="E36" s="23"/>
      <c r="F36" s="23"/>
      <c r="G36" s="23"/>
      <c r="H36" s="22"/>
      <c r="I36" s="24"/>
    </row>
    <row r="37" spans="1:9" s="25" customFormat="1" ht="11.25">
      <c r="A37" s="21"/>
      <c r="B37" s="22"/>
      <c r="C37" s="22"/>
      <c r="D37" s="23"/>
      <c r="E37" s="23"/>
      <c r="F37" s="23"/>
      <c r="G37" s="23"/>
      <c r="H37" s="22"/>
      <c r="I37" s="24"/>
    </row>
    <row r="38" spans="1:9" s="25" customFormat="1" ht="11.25">
      <c r="A38" s="24"/>
      <c r="D38" s="23"/>
      <c r="E38" s="23"/>
      <c r="F38" s="23"/>
      <c r="G38" s="23"/>
      <c r="I38" s="24"/>
    </row>
    <row r="39" spans="1:9" s="25" customFormat="1" ht="11.25">
      <c r="A39" s="24"/>
      <c r="D39" s="23"/>
      <c r="E39" s="23"/>
      <c r="F39" s="23"/>
      <c r="G39" s="23"/>
      <c r="I39" s="24"/>
    </row>
    <row r="40" spans="1:9" s="25" customFormat="1" ht="11.25">
      <c r="A40" s="24"/>
      <c r="D40" s="23"/>
      <c r="E40" s="23"/>
      <c r="F40" s="23"/>
      <c r="G40" s="23"/>
      <c r="I40" s="24"/>
    </row>
    <row r="41" spans="1:9" s="25" customFormat="1" ht="11.25">
      <c r="A41" s="24"/>
      <c r="I41" s="24"/>
    </row>
    <row r="42" spans="1:9" s="25" customFormat="1" ht="11.25">
      <c r="A42" s="24"/>
      <c r="I42" s="24"/>
    </row>
  </sheetData>
  <mergeCells count="6">
    <mergeCell ref="A30:B30"/>
    <mergeCell ref="A3:A4"/>
    <mergeCell ref="B3:B4"/>
    <mergeCell ref="A1:K1"/>
    <mergeCell ref="I3:I4"/>
    <mergeCell ref="J3:J4"/>
  </mergeCells>
  <printOptions/>
  <pageMargins left="0.3937007874015748" right="0.3937007874015748" top="1.1811023622047245" bottom="0.984251968503937" header="0.7086614173228347" footer="0.5118110236220472"/>
  <pageSetup horizontalDpi="600" verticalDpi="600" orientation="landscape" paperSize="9" scale="7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zoomScaleSheetLayoutView="100" workbookViewId="0" topLeftCell="D6">
      <selection activeCell="E27" sqref="E27"/>
    </sheetView>
  </sheetViews>
  <sheetFormatPr defaultColWidth="9.00390625" defaultRowHeight="12.75"/>
  <cols>
    <col min="1" max="1" width="6.00390625" style="1" customWidth="1"/>
    <col min="2" max="2" width="25.625" style="2" customWidth="1"/>
    <col min="3" max="3" width="19.00390625" style="2" customWidth="1"/>
    <col min="4" max="4" width="17.375" style="2" customWidth="1"/>
    <col min="5" max="5" width="18.125" style="2" customWidth="1"/>
    <col min="6" max="6" width="22.125" style="2" customWidth="1"/>
    <col min="7" max="7" width="17.875" style="2" customWidth="1"/>
    <col min="8" max="8" width="16.75390625" style="1" customWidth="1"/>
    <col min="9" max="9" width="15.00390625" style="2" customWidth="1"/>
    <col min="10" max="10" width="15.75390625" style="2" customWidth="1"/>
    <col min="11" max="16384" width="9.125" style="2" customWidth="1"/>
  </cols>
  <sheetData>
    <row r="1" spans="1:10" ht="15.75" customHeight="1">
      <c r="A1" s="207" t="s">
        <v>147</v>
      </c>
      <c r="B1" s="207"/>
      <c r="C1" s="207"/>
      <c r="D1" s="207"/>
      <c r="E1" s="207"/>
      <c r="F1" s="207"/>
      <c r="G1" s="207"/>
      <c r="H1" s="207"/>
      <c r="I1" s="207"/>
      <c r="J1" s="207"/>
    </row>
    <row r="2" spans="1:7" ht="11.25">
      <c r="A2" s="3"/>
      <c r="B2" s="4"/>
      <c r="C2" s="4"/>
      <c r="D2" s="4"/>
      <c r="E2" s="4"/>
      <c r="F2" s="4"/>
      <c r="G2" s="4"/>
    </row>
    <row r="3" spans="1:10" ht="176.25" customHeight="1">
      <c r="A3" s="205" t="s">
        <v>9</v>
      </c>
      <c r="B3" s="203" t="s">
        <v>102</v>
      </c>
      <c r="C3" s="28" t="s">
        <v>124</v>
      </c>
      <c r="D3" s="36" t="s">
        <v>198</v>
      </c>
      <c r="E3" s="36" t="s">
        <v>199</v>
      </c>
      <c r="F3" s="29" t="s">
        <v>125</v>
      </c>
      <c r="G3" s="5" t="s">
        <v>24</v>
      </c>
      <c r="H3" s="197" t="s">
        <v>4</v>
      </c>
      <c r="I3" s="197" t="s">
        <v>5</v>
      </c>
      <c r="J3" s="6" t="s">
        <v>6</v>
      </c>
    </row>
    <row r="4" spans="1:10" s="10" customFormat="1" ht="42.75" customHeight="1">
      <c r="A4" s="205"/>
      <c r="B4" s="203"/>
      <c r="C4" s="8" t="s">
        <v>22</v>
      </c>
      <c r="D4" s="8" t="s">
        <v>26</v>
      </c>
      <c r="E4" s="8" t="s">
        <v>7</v>
      </c>
      <c r="F4" s="8" t="s">
        <v>27</v>
      </c>
      <c r="G4" s="8" t="s">
        <v>28</v>
      </c>
      <c r="H4" s="198"/>
      <c r="I4" s="198"/>
      <c r="J4" s="9" t="s">
        <v>29</v>
      </c>
    </row>
    <row r="5" spans="1:10" s="50" customFormat="1" ht="15" customHeight="1">
      <c r="A5" s="49">
        <v>1</v>
      </c>
      <c r="B5" s="49">
        <v>2</v>
      </c>
      <c r="C5" s="49">
        <v>3</v>
      </c>
      <c r="D5" s="49">
        <v>4</v>
      </c>
      <c r="E5" s="49">
        <v>5</v>
      </c>
      <c r="F5" s="49">
        <v>6</v>
      </c>
      <c r="G5" s="49">
        <v>7</v>
      </c>
      <c r="H5" s="49">
        <v>8</v>
      </c>
      <c r="I5" s="49">
        <v>9</v>
      </c>
      <c r="J5" s="39">
        <v>10</v>
      </c>
    </row>
    <row r="6" spans="1:10" ht="11.25">
      <c r="A6" s="11">
        <v>1</v>
      </c>
      <c r="B6" s="16" t="s">
        <v>174</v>
      </c>
      <c r="C6" s="12">
        <v>0</v>
      </c>
      <c r="D6" s="61">
        <v>2979.8</v>
      </c>
      <c r="E6" s="185">
        <v>55</v>
      </c>
      <c r="F6" s="13">
        <f>D6+E6</f>
        <v>3034.8</v>
      </c>
      <c r="G6" s="35">
        <f>C6/F6*100</f>
        <v>0</v>
      </c>
      <c r="H6" s="1">
        <v>1</v>
      </c>
      <c r="I6" s="14">
        <v>0.5</v>
      </c>
      <c r="J6" s="14">
        <f aca="true" t="shared" si="0" ref="J6:J29">H6*I6</f>
        <v>0.5</v>
      </c>
    </row>
    <row r="7" spans="1:10" ht="11.25">
      <c r="A7" s="11">
        <v>2</v>
      </c>
      <c r="B7" s="16" t="s">
        <v>173</v>
      </c>
      <c r="C7" s="12">
        <v>0</v>
      </c>
      <c r="D7" s="61">
        <v>167</v>
      </c>
      <c r="E7" s="33">
        <v>4.5</v>
      </c>
      <c r="F7" s="13">
        <f aca="true" t="shared" si="1" ref="F7:F29">D7+E7</f>
        <v>171.5</v>
      </c>
      <c r="G7" s="35">
        <f aca="true" t="shared" si="2" ref="G7:G29">C7/F7*100</f>
        <v>0</v>
      </c>
      <c r="H7" s="1">
        <v>1</v>
      </c>
      <c r="I7" s="14">
        <v>0.5</v>
      </c>
      <c r="J7" s="14">
        <f t="shared" si="0"/>
        <v>0.5</v>
      </c>
    </row>
    <row r="8" spans="1:10" ht="11.25">
      <c r="A8" s="11">
        <v>3</v>
      </c>
      <c r="B8" s="16" t="s">
        <v>175</v>
      </c>
      <c r="C8" s="12">
        <v>0</v>
      </c>
      <c r="D8" s="61">
        <v>448</v>
      </c>
      <c r="E8" s="33">
        <v>35</v>
      </c>
      <c r="F8" s="13">
        <f t="shared" si="1"/>
        <v>483</v>
      </c>
      <c r="G8" s="35">
        <f t="shared" si="2"/>
        <v>0</v>
      </c>
      <c r="H8" s="1">
        <v>1</v>
      </c>
      <c r="I8" s="14">
        <v>0.5</v>
      </c>
      <c r="J8" s="14">
        <f t="shared" si="0"/>
        <v>0.5</v>
      </c>
    </row>
    <row r="9" spans="1:10" ht="11.25">
      <c r="A9" s="11">
        <v>4</v>
      </c>
      <c r="B9" s="16" t="s">
        <v>176</v>
      </c>
      <c r="C9" s="12">
        <v>0</v>
      </c>
      <c r="D9" s="61">
        <v>89</v>
      </c>
      <c r="E9" s="33">
        <v>2.5</v>
      </c>
      <c r="F9" s="13">
        <f t="shared" si="1"/>
        <v>91.5</v>
      </c>
      <c r="G9" s="35">
        <f t="shared" si="2"/>
        <v>0</v>
      </c>
      <c r="H9" s="1">
        <v>1</v>
      </c>
      <c r="I9" s="14">
        <v>0.5</v>
      </c>
      <c r="J9" s="14">
        <f t="shared" si="0"/>
        <v>0.5</v>
      </c>
    </row>
    <row r="10" spans="1:10" ht="11.25">
      <c r="A10" s="11">
        <v>5</v>
      </c>
      <c r="B10" s="16" t="s">
        <v>177</v>
      </c>
      <c r="C10" s="12">
        <v>0</v>
      </c>
      <c r="D10" s="61">
        <v>95.1</v>
      </c>
      <c r="E10" s="33">
        <v>19</v>
      </c>
      <c r="F10" s="13">
        <f t="shared" si="1"/>
        <v>114.1</v>
      </c>
      <c r="G10" s="35">
        <f t="shared" si="2"/>
        <v>0</v>
      </c>
      <c r="H10" s="1">
        <v>1</v>
      </c>
      <c r="I10" s="14">
        <v>0.5</v>
      </c>
      <c r="J10" s="14">
        <f t="shared" si="0"/>
        <v>0.5</v>
      </c>
    </row>
    <row r="11" spans="1:10" ht="11.25">
      <c r="A11" s="11">
        <v>6</v>
      </c>
      <c r="B11" s="16" t="s">
        <v>178</v>
      </c>
      <c r="C11" s="12">
        <v>0</v>
      </c>
      <c r="D11" s="61">
        <v>102</v>
      </c>
      <c r="E11" s="33">
        <v>4</v>
      </c>
      <c r="F11" s="13">
        <f t="shared" si="1"/>
        <v>106</v>
      </c>
      <c r="G11" s="35">
        <f t="shared" si="2"/>
        <v>0</v>
      </c>
      <c r="H11" s="1">
        <v>1</v>
      </c>
      <c r="I11" s="14">
        <v>0.5</v>
      </c>
      <c r="J11" s="14">
        <f t="shared" si="0"/>
        <v>0.5</v>
      </c>
    </row>
    <row r="12" spans="1:10" ht="11.25">
      <c r="A12" s="11">
        <v>7</v>
      </c>
      <c r="B12" s="16" t="s">
        <v>179</v>
      </c>
      <c r="C12" s="12">
        <v>0</v>
      </c>
      <c r="D12" s="61">
        <v>107</v>
      </c>
      <c r="E12" s="33">
        <v>5</v>
      </c>
      <c r="F12" s="13">
        <f t="shared" si="1"/>
        <v>112</v>
      </c>
      <c r="G12" s="35">
        <f t="shared" si="2"/>
        <v>0</v>
      </c>
      <c r="H12" s="1">
        <v>1</v>
      </c>
      <c r="I12" s="14">
        <v>0.5</v>
      </c>
      <c r="J12" s="14">
        <f t="shared" si="0"/>
        <v>0.5</v>
      </c>
    </row>
    <row r="13" spans="1:10" ht="11.25">
      <c r="A13" s="11">
        <v>8</v>
      </c>
      <c r="B13" s="16" t="s">
        <v>181</v>
      </c>
      <c r="C13" s="12">
        <v>0</v>
      </c>
      <c r="D13" s="61">
        <v>177</v>
      </c>
      <c r="E13" s="33">
        <v>7.5</v>
      </c>
      <c r="F13" s="13">
        <f t="shared" si="1"/>
        <v>184.5</v>
      </c>
      <c r="G13" s="35">
        <f t="shared" si="2"/>
        <v>0</v>
      </c>
      <c r="H13" s="1">
        <v>1</v>
      </c>
      <c r="I13" s="14">
        <v>0.5</v>
      </c>
      <c r="J13" s="14">
        <f t="shared" si="0"/>
        <v>0.5</v>
      </c>
    </row>
    <row r="14" spans="1:10" ht="11.25">
      <c r="A14" s="11">
        <v>9</v>
      </c>
      <c r="B14" s="16" t="s">
        <v>180</v>
      </c>
      <c r="C14" s="12">
        <v>0</v>
      </c>
      <c r="D14" s="61">
        <v>136</v>
      </c>
      <c r="E14" s="33">
        <v>4</v>
      </c>
      <c r="F14" s="13">
        <f t="shared" si="1"/>
        <v>140</v>
      </c>
      <c r="G14" s="35">
        <f t="shared" si="2"/>
        <v>0</v>
      </c>
      <c r="H14" s="1">
        <v>1</v>
      </c>
      <c r="I14" s="14">
        <v>0.5</v>
      </c>
      <c r="J14" s="14">
        <f t="shared" si="0"/>
        <v>0.5</v>
      </c>
    </row>
    <row r="15" spans="1:10" ht="11.25">
      <c r="A15" s="11">
        <v>10</v>
      </c>
      <c r="B15" s="16" t="s">
        <v>182</v>
      </c>
      <c r="C15" s="12">
        <v>0</v>
      </c>
      <c r="D15" s="61">
        <v>380</v>
      </c>
      <c r="E15" s="33">
        <v>48</v>
      </c>
      <c r="F15" s="13">
        <f t="shared" si="1"/>
        <v>428</v>
      </c>
      <c r="G15" s="35">
        <f t="shared" si="2"/>
        <v>0</v>
      </c>
      <c r="H15" s="1">
        <v>1</v>
      </c>
      <c r="I15" s="14">
        <v>0.5</v>
      </c>
      <c r="J15" s="14">
        <f t="shared" si="0"/>
        <v>0.5</v>
      </c>
    </row>
    <row r="16" spans="1:10" ht="11.25">
      <c r="A16" s="11">
        <v>11</v>
      </c>
      <c r="B16" s="16" t="s">
        <v>183</v>
      </c>
      <c r="C16" s="12">
        <v>0</v>
      </c>
      <c r="D16" s="61">
        <v>372</v>
      </c>
      <c r="E16" s="33">
        <v>49.1</v>
      </c>
      <c r="F16" s="13">
        <f t="shared" si="1"/>
        <v>421.1</v>
      </c>
      <c r="G16" s="35">
        <f t="shared" si="2"/>
        <v>0</v>
      </c>
      <c r="H16" s="1">
        <v>1</v>
      </c>
      <c r="I16" s="14">
        <v>0.5</v>
      </c>
      <c r="J16" s="14">
        <f t="shared" si="0"/>
        <v>0.5</v>
      </c>
    </row>
    <row r="17" spans="1:10" ht="11.25">
      <c r="A17" s="11">
        <v>12</v>
      </c>
      <c r="B17" s="16" t="s">
        <v>184</v>
      </c>
      <c r="C17" s="12">
        <v>0</v>
      </c>
      <c r="D17" s="61">
        <v>302</v>
      </c>
      <c r="E17" s="33">
        <v>53</v>
      </c>
      <c r="F17" s="13">
        <f t="shared" si="1"/>
        <v>355</v>
      </c>
      <c r="G17" s="35">
        <f t="shared" si="2"/>
        <v>0</v>
      </c>
      <c r="H17" s="1">
        <v>1</v>
      </c>
      <c r="I17" s="14">
        <v>0.5</v>
      </c>
      <c r="J17" s="14">
        <f t="shared" si="0"/>
        <v>0.5</v>
      </c>
    </row>
    <row r="18" spans="1:10" ht="11.25">
      <c r="A18" s="11">
        <v>13</v>
      </c>
      <c r="B18" s="16"/>
      <c r="C18" s="12"/>
      <c r="D18" s="13"/>
      <c r="E18" s="54"/>
      <c r="F18" s="13">
        <f t="shared" si="1"/>
        <v>0</v>
      </c>
      <c r="G18" s="35" t="e">
        <f t="shared" si="2"/>
        <v>#DIV/0!</v>
      </c>
      <c r="I18" s="14">
        <v>0.5</v>
      </c>
      <c r="J18" s="14">
        <f t="shared" si="0"/>
        <v>0</v>
      </c>
    </row>
    <row r="19" spans="1:10" ht="11.25">
      <c r="A19" s="11">
        <v>14</v>
      </c>
      <c r="B19" s="16"/>
      <c r="C19" s="12"/>
      <c r="D19" s="13"/>
      <c r="E19" s="54"/>
      <c r="F19" s="13">
        <f t="shared" si="1"/>
        <v>0</v>
      </c>
      <c r="G19" s="35" t="e">
        <f t="shared" si="2"/>
        <v>#DIV/0!</v>
      </c>
      <c r="I19" s="14">
        <v>0.5</v>
      </c>
      <c r="J19" s="14">
        <f t="shared" si="0"/>
        <v>0</v>
      </c>
    </row>
    <row r="20" spans="1:10" ht="11.25">
      <c r="A20" s="11">
        <v>15</v>
      </c>
      <c r="B20" s="16"/>
      <c r="C20" s="12"/>
      <c r="D20" s="13"/>
      <c r="E20" s="54"/>
      <c r="F20" s="13">
        <f t="shared" si="1"/>
        <v>0</v>
      </c>
      <c r="G20" s="35" t="e">
        <f t="shared" si="2"/>
        <v>#DIV/0!</v>
      </c>
      <c r="I20" s="14">
        <v>0.5</v>
      </c>
      <c r="J20" s="14">
        <f t="shared" si="0"/>
        <v>0</v>
      </c>
    </row>
    <row r="21" spans="1:10" ht="11.25">
      <c r="A21" s="11">
        <v>16</v>
      </c>
      <c r="B21" s="16"/>
      <c r="C21" s="12"/>
      <c r="D21" s="13"/>
      <c r="E21" s="54"/>
      <c r="F21" s="13">
        <f t="shared" si="1"/>
        <v>0</v>
      </c>
      <c r="G21" s="35" t="e">
        <f t="shared" si="2"/>
        <v>#DIV/0!</v>
      </c>
      <c r="I21" s="14">
        <v>0.5</v>
      </c>
      <c r="J21" s="14">
        <f t="shared" si="0"/>
        <v>0</v>
      </c>
    </row>
    <row r="22" spans="1:10" ht="11.25">
      <c r="A22" s="11">
        <v>17</v>
      </c>
      <c r="B22" s="16"/>
      <c r="C22" s="12"/>
      <c r="D22" s="13"/>
      <c r="E22" s="54"/>
      <c r="F22" s="13">
        <f t="shared" si="1"/>
        <v>0</v>
      </c>
      <c r="G22" s="35" t="e">
        <f t="shared" si="2"/>
        <v>#DIV/0!</v>
      </c>
      <c r="I22" s="14">
        <v>0.5</v>
      </c>
      <c r="J22" s="14">
        <f t="shared" si="0"/>
        <v>0</v>
      </c>
    </row>
    <row r="23" spans="1:10" ht="11.25">
      <c r="A23" s="11">
        <v>18</v>
      </c>
      <c r="B23" s="16"/>
      <c r="C23" s="12"/>
      <c r="D23" s="13"/>
      <c r="E23" s="54"/>
      <c r="F23" s="13">
        <f t="shared" si="1"/>
        <v>0</v>
      </c>
      <c r="G23" s="35" t="e">
        <f t="shared" si="2"/>
        <v>#DIV/0!</v>
      </c>
      <c r="I23" s="14">
        <v>0.5</v>
      </c>
      <c r="J23" s="14">
        <f t="shared" si="0"/>
        <v>0</v>
      </c>
    </row>
    <row r="24" spans="1:10" ht="11.25">
      <c r="A24" s="11">
        <v>19</v>
      </c>
      <c r="B24" s="16"/>
      <c r="C24" s="12"/>
      <c r="D24" s="13"/>
      <c r="E24" s="54"/>
      <c r="F24" s="13">
        <f t="shared" si="1"/>
        <v>0</v>
      </c>
      <c r="G24" s="35" t="e">
        <f t="shared" si="2"/>
        <v>#DIV/0!</v>
      </c>
      <c r="I24" s="14">
        <v>0.5</v>
      </c>
      <c r="J24" s="14">
        <f t="shared" si="0"/>
        <v>0</v>
      </c>
    </row>
    <row r="25" spans="1:10" ht="11.25">
      <c r="A25" s="11">
        <v>20</v>
      </c>
      <c r="B25" s="16"/>
      <c r="C25" s="12"/>
      <c r="D25" s="13"/>
      <c r="E25" s="54"/>
      <c r="F25" s="13">
        <f t="shared" si="1"/>
        <v>0</v>
      </c>
      <c r="G25" s="35" t="e">
        <f t="shared" si="2"/>
        <v>#DIV/0!</v>
      </c>
      <c r="I25" s="14">
        <v>0.5</v>
      </c>
      <c r="J25" s="14">
        <f t="shared" si="0"/>
        <v>0</v>
      </c>
    </row>
    <row r="26" spans="1:10" ht="11.25">
      <c r="A26" s="11">
        <v>21</v>
      </c>
      <c r="B26" s="16"/>
      <c r="C26" s="12"/>
      <c r="D26" s="13"/>
      <c r="E26" s="54"/>
      <c r="F26" s="13">
        <f t="shared" si="1"/>
        <v>0</v>
      </c>
      <c r="G26" s="35" t="e">
        <f t="shared" si="2"/>
        <v>#DIV/0!</v>
      </c>
      <c r="I26" s="14">
        <v>0.5</v>
      </c>
      <c r="J26" s="14">
        <f t="shared" si="0"/>
        <v>0</v>
      </c>
    </row>
    <row r="27" spans="1:10" s="47" customFormat="1" ht="11.25">
      <c r="A27" s="41">
        <v>22</v>
      </c>
      <c r="B27" s="42"/>
      <c r="C27" s="43"/>
      <c r="D27" s="44"/>
      <c r="E27" s="62"/>
      <c r="F27" s="13">
        <f t="shared" si="1"/>
        <v>0</v>
      </c>
      <c r="G27" s="45" t="e">
        <f t="shared" si="2"/>
        <v>#DIV/0!</v>
      </c>
      <c r="H27" s="1"/>
      <c r="I27" s="46">
        <v>0.5</v>
      </c>
      <c r="J27" s="46">
        <f t="shared" si="0"/>
        <v>0</v>
      </c>
    </row>
    <row r="28" spans="1:10" ht="11.25">
      <c r="A28" s="11">
        <v>23</v>
      </c>
      <c r="B28" s="16"/>
      <c r="C28" s="12"/>
      <c r="D28" s="18"/>
      <c r="E28" s="55"/>
      <c r="F28" s="13">
        <f t="shared" si="1"/>
        <v>0</v>
      </c>
      <c r="G28" s="35" t="e">
        <f t="shared" si="2"/>
        <v>#DIV/0!</v>
      </c>
      <c r="I28" s="14">
        <v>0.5</v>
      </c>
      <c r="J28" s="14">
        <f t="shared" si="0"/>
        <v>0</v>
      </c>
    </row>
    <row r="29" spans="1:10" ht="11.25">
      <c r="A29" s="11">
        <v>24</v>
      </c>
      <c r="B29" s="16"/>
      <c r="C29" s="12"/>
      <c r="D29" s="18"/>
      <c r="E29" s="55"/>
      <c r="F29" s="13">
        <f t="shared" si="1"/>
        <v>0</v>
      </c>
      <c r="G29" s="35" t="e">
        <f t="shared" si="2"/>
        <v>#DIV/0!</v>
      </c>
      <c r="I29" s="14">
        <v>0.5</v>
      </c>
      <c r="J29" s="14">
        <f t="shared" si="0"/>
        <v>0</v>
      </c>
    </row>
    <row r="30" spans="1:10" ht="11.25">
      <c r="A30" s="203" t="s">
        <v>39</v>
      </c>
      <c r="B30" s="204"/>
      <c r="C30" s="19">
        <f>SUM(C6:C29)</f>
        <v>0</v>
      </c>
      <c r="D30" s="19">
        <f>SUM(D6:D29)</f>
        <v>5354.9</v>
      </c>
      <c r="E30" s="19">
        <f>SUM(E6:E29)</f>
        <v>286.6</v>
      </c>
      <c r="F30" s="19">
        <f>SUM(F6:F29)</f>
        <v>5641.5</v>
      </c>
      <c r="G30" s="58" t="s">
        <v>8</v>
      </c>
      <c r="H30" s="59" t="s">
        <v>8</v>
      </c>
      <c r="I30" s="20">
        <v>0.5</v>
      </c>
      <c r="J30" s="60" t="s">
        <v>8</v>
      </c>
    </row>
    <row r="31" spans="1:8" s="25" customFormat="1" ht="11.25">
      <c r="A31" s="21"/>
      <c r="B31" s="22"/>
      <c r="C31" s="22"/>
      <c r="D31" s="23"/>
      <c r="E31" s="23"/>
      <c r="F31" s="23"/>
      <c r="G31" s="22"/>
      <c r="H31" s="24"/>
    </row>
    <row r="32" spans="1:8" s="25" customFormat="1" ht="11.25">
      <c r="A32" s="21"/>
      <c r="B32" s="22"/>
      <c r="C32" s="22"/>
      <c r="D32" s="23"/>
      <c r="E32" s="23"/>
      <c r="F32" s="23"/>
      <c r="G32" s="22"/>
      <c r="H32" s="24"/>
    </row>
    <row r="33" spans="1:8" s="25" customFormat="1" ht="11.25">
      <c r="A33" s="21"/>
      <c r="B33" s="22"/>
      <c r="C33" s="22"/>
      <c r="D33" s="23"/>
      <c r="E33" s="23"/>
      <c r="F33" s="23"/>
      <c r="G33" s="22"/>
      <c r="H33" s="24"/>
    </row>
    <row r="34" spans="1:8" s="25" customFormat="1" ht="11.25">
      <c r="A34" s="21"/>
      <c r="B34" s="22"/>
      <c r="C34" s="22"/>
      <c r="D34" s="23"/>
      <c r="E34" s="23"/>
      <c r="F34" s="23"/>
      <c r="G34" s="26"/>
      <c r="H34" s="24"/>
    </row>
    <row r="35" spans="1:8" s="25" customFormat="1" ht="11.25">
      <c r="A35" s="21"/>
      <c r="B35" s="22"/>
      <c r="C35" s="22"/>
      <c r="D35" s="23"/>
      <c r="E35" s="23"/>
      <c r="F35" s="23"/>
      <c r="G35" s="22"/>
      <c r="H35" s="24"/>
    </row>
    <row r="36" spans="1:8" s="25" customFormat="1" ht="11.25">
      <c r="A36" s="21"/>
      <c r="B36" s="22"/>
      <c r="C36" s="22"/>
      <c r="D36" s="23"/>
      <c r="E36" s="23"/>
      <c r="F36" s="23"/>
      <c r="G36" s="22"/>
      <c r="H36" s="24"/>
    </row>
    <row r="37" spans="1:8" s="25" customFormat="1" ht="11.25">
      <c r="A37" s="21"/>
      <c r="B37" s="22"/>
      <c r="C37" s="22"/>
      <c r="D37" s="23"/>
      <c r="E37" s="23"/>
      <c r="F37" s="23"/>
      <c r="G37" s="22"/>
      <c r="H37" s="24"/>
    </row>
    <row r="38" spans="1:8" s="25" customFormat="1" ht="11.25">
      <c r="A38" s="24"/>
      <c r="D38" s="23"/>
      <c r="E38" s="23"/>
      <c r="F38" s="23"/>
      <c r="H38" s="24"/>
    </row>
    <row r="39" spans="1:8" s="25" customFormat="1" ht="11.25">
      <c r="A39" s="24"/>
      <c r="D39" s="23"/>
      <c r="E39" s="23"/>
      <c r="F39" s="23"/>
      <c r="H39" s="24"/>
    </row>
    <row r="40" spans="1:8" s="25" customFormat="1" ht="11.25">
      <c r="A40" s="24"/>
      <c r="D40" s="23"/>
      <c r="E40" s="23"/>
      <c r="F40" s="23"/>
      <c r="H40" s="24"/>
    </row>
    <row r="41" spans="1:8" s="25" customFormat="1" ht="11.25">
      <c r="A41" s="24"/>
      <c r="H41" s="24"/>
    </row>
    <row r="42" spans="1:8" s="25" customFormat="1" ht="11.25">
      <c r="A42" s="24"/>
      <c r="H42" s="24"/>
    </row>
  </sheetData>
  <mergeCells count="6">
    <mergeCell ref="A30:B30"/>
    <mergeCell ref="A3:A4"/>
    <mergeCell ref="B3:B4"/>
    <mergeCell ref="A1:J1"/>
    <mergeCell ref="H3:H4"/>
    <mergeCell ref="I3:I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81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T43"/>
  <sheetViews>
    <sheetView zoomScaleSheetLayoutView="100" workbookViewId="0" topLeftCell="O5">
      <selection activeCell="L7" sqref="L7"/>
    </sheetView>
  </sheetViews>
  <sheetFormatPr defaultColWidth="9.00390625" defaultRowHeight="12.75"/>
  <cols>
    <col min="1" max="1" width="5.875" style="1" customWidth="1"/>
    <col min="2" max="2" width="23.125" style="2" customWidth="1"/>
    <col min="3" max="4" width="21.625" style="2" customWidth="1"/>
    <col min="5" max="6" width="16.875" style="2" customWidth="1"/>
    <col min="7" max="7" width="20.75390625" style="2" customWidth="1"/>
    <col min="8" max="8" width="19.375" style="82" customWidth="1"/>
    <col min="9" max="9" width="16.875" style="2" customWidth="1"/>
    <col min="10" max="11" width="19.375" style="2" customWidth="1"/>
    <col min="12" max="12" width="24.25390625" style="2" customWidth="1"/>
    <col min="13" max="13" width="19.625" style="2" customWidth="1"/>
    <col min="14" max="15" width="18.375" style="2" customWidth="1"/>
    <col min="16" max="16" width="23.25390625" style="2" customWidth="1"/>
    <col min="17" max="17" width="17.25390625" style="2" customWidth="1"/>
    <col min="18" max="18" width="17.25390625" style="1" customWidth="1"/>
    <col min="19" max="19" width="16.25390625" style="2" customWidth="1"/>
    <col min="20" max="20" width="14.625" style="2" customWidth="1"/>
    <col min="21" max="21" width="9.125" style="2" customWidth="1"/>
    <col min="22" max="22" width="17.375" style="2" customWidth="1"/>
    <col min="23" max="16384" width="9.125" style="2" customWidth="1"/>
  </cols>
  <sheetData>
    <row r="2" spans="3:17" ht="48.75" customHeight="1">
      <c r="C2" s="208" t="s">
        <v>148</v>
      </c>
      <c r="D2" s="208"/>
      <c r="E2" s="208"/>
      <c r="F2" s="208"/>
      <c r="G2" s="208"/>
      <c r="H2" s="208"/>
      <c r="I2" s="208"/>
      <c r="J2" s="208"/>
      <c r="K2" s="208"/>
      <c r="L2" s="4"/>
      <c r="M2" s="4"/>
      <c r="N2" s="4"/>
      <c r="O2" s="4"/>
      <c r="P2" s="4"/>
      <c r="Q2" s="4"/>
    </row>
    <row r="3" spans="1:17" ht="13.5" customHeight="1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4"/>
      <c r="M3" s="4"/>
      <c r="N3" s="4"/>
      <c r="O3" s="4"/>
      <c r="P3" s="4"/>
      <c r="Q3" s="4"/>
    </row>
    <row r="4" spans="1:20" ht="195.75" customHeight="1">
      <c r="A4" s="205" t="s">
        <v>9</v>
      </c>
      <c r="B4" s="203" t="s">
        <v>102</v>
      </c>
      <c r="C4" s="5" t="s">
        <v>212</v>
      </c>
      <c r="D4" s="5" t="s">
        <v>217</v>
      </c>
      <c r="E4" s="36" t="s">
        <v>31</v>
      </c>
      <c r="F4" s="36" t="s">
        <v>192</v>
      </c>
      <c r="G4" s="36" t="s">
        <v>200</v>
      </c>
      <c r="H4" s="83" t="s">
        <v>135</v>
      </c>
      <c r="I4" s="36" t="s">
        <v>201</v>
      </c>
      <c r="J4" s="36" t="s">
        <v>202</v>
      </c>
      <c r="K4" s="5" t="s">
        <v>203</v>
      </c>
      <c r="L4" s="6" t="s">
        <v>136</v>
      </c>
      <c r="M4" s="36" t="s">
        <v>196</v>
      </c>
      <c r="N4" s="36" t="s">
        <v>204</v>
      </c>
      <c r="O4" s="36" t="s">
        <v>205</v>
      </c>
      <c r="P4" s="29" t="s">
        <v>149</v>
      </c>
      <c r="Q4" s="5" t="s">
        <v>60</v>
      </c>
      <c r="R4" s="197" t="s">
        <v>4</v>
      </c>
      <c r="S4" s="197" t="s">
        <v>10</v>
      </c>
      <c r="T4" s="6" t="s">
        <v>6</v>
      </c>
    </row>
    <row r="5" spans="1:20" s="10" customFormat="1" ht="45.75" customHeight="1">
      <c r="A5" s="205"/>
      <c r="B5" s="203"/>
      <c r="C5" s="5" t="s">
        <v>30</v>
      </c>
      <c r="D5" s="5" t="s">
        <v>30</v>
      </c>
      <c r="E5" s="8" t="s">
        <v>32</v>
      </c>
      <c r="F5" s="8" t="s">
        <v>26</v>
      </c>
      <c r="G5" s="8" t="s">
        <v>155</v>
      </c>
      <c r="H5" s="84" t="s">
        <v>55</v>
      </c>
      <c r="I5" s="8" t="s">
        <v>26</v>
      </c>
      <c r="J5" s="8" t="s">
        <v>154</v>
      </c>
      <c r="K5" s="8" t="s">
        <v>57</v>
      </c>
      <c r="L5" s="8" t="s">
        <v>58</v>
      </c>
      <c r="M5" s="8" t="s">
        <v>26</v>
      </c>
      <c r="N5" s="8" t="s">
        <v>26</v>
      </c>
      <c r="O5" s="8" t="s">
        <v>26</v>
      </c>
      <c r="P5" s="8" t="s">
        <v>59</v>
      </c>
      <c r="Q5" s="8" t="s">
        <v>61</v>
      </c>
      <c r="R5" s="198"/>
      <c r="S5" s="198"/>
      <c r="T5" s="9" t="s">
        <v>35</v>
      </c>
    </row>
    <row r="6" spans="1:20" s="10" customFormat="1" ht="13.5" customHeight="1">
      <c r="A6" s="49">
        <v>1</v>
      </c>
      <c r="B6" s="49">
        <v>2</v>
      </c>
      <c r="C6" s="49">
        <v>3</v>
      </c>
      <c r="D6" s="49">
        <v>4</v>
      </c>
      <c r="E6" s="8">
        <v>5</v>
      </c>
      <c r="F6" s="8">
        <v>6</v>
      </c>
      <c r="G6" s="8">
        <v>7</v>
      </c>
      <c r="H6" s="84" t="s">
        <v>56</v>
      </c>
      <c r="I6" s="8">
        <v>9</v>
      </c>
      <c r="J6" s="8">
        <v>10</v>
      </c>
      <c r="K6" s="8">
        <v>11</v>
      </c>
      <c r="L6" s="8">
        <v>12</v>
      </c>
      <c r="M6" s="49">
        <v>13</v>
      </c>
      <c r="N6" s="49">
        <v>14</v>
      </c>
      <c r="O6" s="49">
        <v>15</v>
      </c>
      <c r="P6" s="49">
        <v>16</v>
      </c>
      <c r="Q6" s="8">
        <v>17</v>
      </c>
      <c r="R6" s="8">
        <v>15</v>
      </c>
      <c r="S6" s="8">
        <v>16</v>
      </c>
      <c r="T6" s="9">
        <v>17</v>
      </c>
    </row>
    <row r="7" spans="1:20" ht="11.25">
      <c r="A7" s="11">
        <v>1</v>
      </c>
      <c r="B7" s="16" t="s">
        <v>174</v>
      </c>
      <c r="C7" s="61">
        <v>0</v>
      </c>
      <c r="D7" s="61">
        <v>0</v>
      </c>
      <c r="E7" s="33">
        <f>D7-C7</f>
        <v>0</v>
      </c>
      <c r="F7" s="33">
        <v>11248.4</v>
      </c>
      <c r="G7" s="33">
        <v>7163.3</v>
      </c>
      <c r="H7" s="85">
        <f>F7-G7</f>
        <v>4085.0999999999995</v>
      </c>
      <c r="I7" s="48">
        <v>7402.3</v>
      </c>
      <c r="J7" s="48">
        <v>7312.1</v>
      </c>
      <c r="K7" s="33">
        <f>I7-J7</f>
        <v>90.19999999999982</v>
      </c>
      <c r="L7" s="12">
        <f>H7-K7</f>
        <v>3994.8999999999996</v>
      </c>
      <c r="M7" s="54">
        <v>11248.4</v>
      </c>
      <c r="N7" s="33">
        <v>7163.3</v>
      </c>
      <c r="O7" s="54">
        <v>0</v>
      </c>
      <c r="P7" s="13">
        <f>M7-N7-O7</f>
        <v>4085.0999999999995</v>
      </c>
      <c r="Q7" s="17">
        <f>L7/P7*100</f>
        <v>97.79197571662873</v>
      </c>
      <c r="R7" s="1">
        <v>1</v>
      </c>
      <c r="S7" s="14">
        <v>0.75</v>
      </c>
      <c r="T7" s="14">
        <f aca="true" t="shared" si="0" ref="T7:T30">R7*S7</f>
        <v>0.75</v>
      </c>
    </row>
    <row r="8" spans="1:20" ht="11.25">
      <c r="A8" s="11">
        <v>2</v>
      </c>
      <c r="B8" s="16" t="s">
        <v>173</v>
      </c>
      <c r="C8" s="61">
        <v>0</v>
      </c>
      <c r="D8" s="61">
        <v>0</v>
      </c>
      <c r="E8" s="33">
        <f aca="true" t="shared" si="1" ref="E8:E30">D8-C8</f>
        <v>0</v>
      </c>
      <c r="F8" s="33">
        <v>1103.2</v>
      </c>
      <c r="G8" s="33">
        <v>45.2</v>
      </c>
      <c r="H8" s="85">
        <f aca="true" t="shared" si="2" ref="H8:H30">F8-G8</f>
        <v>1058</v>
      </c>
      <c r="I8" s="48">
        <v>0</v>
      </c>
      <c r="J8" s="48">
        <v>0</v>
      </c>
      <c r="K8" s="33">
        <f aca="true" t="shared" si="3" ref="K8:K30">I8-J8</f>
        <v>0</v>
      </c>
      <c r="L8" s="12">
        <f aca="true" t="shared" si="4" ref="L8:L31">H8-K8</f>
        <v>1058</v>
      </c>
      <c r="M8" s="54">
        <v>1103.3</v>
      </c>
      <c r="N8" s="33">
        <v>45.2</v>
      </c>
      <c r="O8" s="54">
        <v>0</v>
      </c>
      <c r="P8" s="13">
        <f aca="true" t="shared" si="5" ref="P8:P30">M8-N8-O8</f>
        <v>1058.1</v>
      </c>
      <c r="Q8" s="17">
        <f aca="true" t="shared" si="6" ref="Q8:Q30">L8/P8*100</f>
        <v>99.99054909743882</v>
      </c>
      <c r="R8" s="1">
        <v>1</v>
      </c>
      <c r="S8" s="14">
        <v>0.75</v>
      </c>
      <c r="T8" s="14">
        <f t="shared" si="0"/>
        <v>0.75</v>
      </c>
    </row>
    <row r="9" spans="1:20" ht="11.25">
      <c r="A9" s="11">
        <v>3</v>
      </c>
      <c r="B9" s="16" t="s">
        <v>175</v>
      </c>
      <c r="C9" s="61">
        <v>0</v>
      </c>
      <c r="D9" s="61">
        <v>0</v>
      </c>
      <c r="E9" s="33">
        <f t="shared" si="1"/>
        <v>0</v>
      </c>
      <c r="F9" s="33">
        <v>2634.3</v>
      </c>
      <c r="G9" s="33">
        <v>84.4</v>
      </c>
      <c r="H9" s="85">
        <f t="shared" si="2"/>
        <v>2549.9</v>
      </c>
      <c r="I9" s="48">
        <v>10</v>
      </c>
      <c r="J9" s="48">
        <v>10</v>
      </c>
      <c r="K9" s="33">
        <f t="shared" si="3"/>
        <v>0</v>
      </c>
      <c r="L9" s="12">
        <f t="shared" si="4"/>
        <v>2549.9</v>
      </c>
      <c r="M9" s="54">
        <v>2634.4</v>
      </c>
      <c r="N9" s="33">
        <v>84.4</v>
      </c>
      <c r="O9" s="54">
        <v>0</v>
      </c>
      <c r="P9" s="13">
        <f t="shared" si="5"/>
        <v>2550</v>
      </c>
      <c r="Q9" s="17">
        <f t="shared" si="6"/>
        <v>99.99607843137255</v>
      </c>
      <c r="R9" s="1">
        <v>1</v>
      </c>
      <c r="S9" s="14">
        <v>0.75</v>
      </c>
      <c r="T9" s="14">
        <f t="shared" si="0"/>
        <v>0.75</v>
      </c>
    </row>
    <row r="10" spans="1:20" ht="11.25">
      <c r="A10" s="11">
        <v>4</v>
      </c>
      <c r="B10" s="16" t="s">
        <v>176</v>
      </c>
      <c r="C10" s="61">
        <v>0</v>
      </c>
      <c r="D10" s="61">
        <v>0</v>
      </c>
      <c r="E10" s="33">
        <f t="shared" si="1"/>
        <v>0</v>
      </c>
      <c r="F10" s="33">
        <v>939.3</v>
      </c>
      <c r="G10" s="33">
        <v>45.2</v>
      </c>
      <c r="H10" s="85">
        <f t="shared" si="2"/>
        <v>894.0999999999999</v>
      </c>
      <c r="I10" s="48">
        <v>0</v>
      </c>
      <c r="J10" s="48">
        <v>0</v>
      </c>
      <c r="K10" s="33">
        <f t="shared" si="3"/>
        <v>0</v>
      </c>
      <c r="L10" s="12">
        <f t="shared" si="4"/>
        <v>894.0999999999999</v>
      </c>
      <c r="M10" s="54">
        <v>934.9</v>
      </c>
      <c r="N10" s="33">
        <v>45.2</v>
      </c>
      <c r="O10" s="54">
        <v>0</v>
      </c>
      <c r="P10" s="13">
        <f t="shared" si="5"/>
        <v>889.6999999999999</v>
      </c>
      <c r="Q10" s="17">
        <f t="shared" si="6"/>
        <v>100.49454872428909</v>
      </c>
      <c r="R10" s="1">
        <v>1</v>
      </c>
      <c r="S10" s="14">
        <v>0.75</v>
      </c>
      <c r="T10" s="14">
        <f t="shared" si="0"/>
        <v>0.75</v>
      </c>
    </row>
    <row r="11" spans="1:20" ht="11.25">
      <c r="A11" s="11">
        <v>5</v>
      </c>
      <c r="B11" s="16" t="s">
        <v>177</v>
      </c>
      <c r="C11" s="61">
        <v>0</v>
      </c>
      <c r="D11" s="61">
        <v>0</v>
      </c>
      <c r="E11" s="33">
        <f t="shared" si="1"/>
        <v>0</v>
      </c>
      <c r="F11" s="33">
        <v>973.2</v>
      </c>
      <c r="G11" s="33">
        <v>45.2</v>
      </c>
      <c r="H11" s="85">
        <f t="shared" si="2"/>
        <v>928</v>
      </c>
      <c r="I11" s="48">
        <v>0</v>
      </c>
      <c r="J11" s="48">
        <v>0</v>
      </c>
      <c r="K11" s="33">
        <f t="shared" si="3"/>
        <v>0</v>
      </c>
      <c r="L11" s="12">
        <f t="shared" si="4"/>
        <v>928</v>
      </c>
      <c r="M11" s="54">
        <v>973.2</v>
      </c>
      <c r="N11" s="33">
        <v>45.2</v>
      </c>
      <c r="O11" s="54">
        <v>0</v>
      </c>
      <c r="P11" s="13">
        <f t="shared" si="5"/>
        <v>928</v>
      </c>
      <c r="Q11" s="17">
        <f t="shared" si="6"/>
        <v>100</v>
      </c>
      <c r="R11" s="1">
        <v>1</v>
      </c>
      <c r="S11" s="14">
        <v>0.75</v>
      </c>
      <c r="T11" s="14">
        <f t="shared" si="0"/>
        <v>0.75</v>
      </c>
    </row>
    <row r="12" spans="1:20" ht="11.25">
      <c r="A12" s="11">
        <v>6</v>
      </c>
      <c r="B12" s="16" t="s">
        <v>178</v>
      </c>
      <c r="C12" s="61">
        <v>0</v>
      </c>
      <c r="D12" s="61">
        <v>0</v>
      </c>
      <c r="E12" s="33">
        <f t="shared" si="1"/>
        <v>0</v>
      </c>
      <c r="F12" s="33">
        <v>1027.7</v>
      </c>
      <c r="G12" s="33">
        <v>45.2</v>
      </c>
      <c r="H12" s="85">
        <f t="shared" si="2"/>
        <v>982.5</v>
      </c>
      <c r="I12" s="48">
        <v>25</v>
      </c>
      <c r="J12" s="48">
        <v>0</v>
      </c>
      <c r="K12" s="33">
        <f t="shared" si="3"/>
        <v>25</v>
      </c>
      <c r="L12" s="12">
        <f t="shared" si="4"/>
        <v>957.5</v>
      </c>
      <c r="M12" s="54">
        <v>1027.7</v>
      </c>
      <c r="N12" s="33">
        <v>45.2</v>
      </c>
      <c r="O12" s="54">
        <v>0</v>
      </c>
      <c r="P12" s="13">
        <f t="shared" si="5"/>
        <v>982.5</v>
      </c>
      <c r="Q12" s="17">
        <f t="shared" si="6"/>
        <v>97.45547073791349</v>
      </c>
      <c r="R12" s="1">
        <v>1</v>
      </c>
      <c r="S12" s="14">
        <v>0.75</v>
      </c>
      <c r="T12" s="14">
        <f t="shared" si="0"/>
        <v>0.75</v>
      </c>
    </row>
    <row r="13" spans="1:20" ht="11.25">
      <c r="A13" s="11">
        <v>7</v>
      </c>
      <c r="B13" s="16" t="s">
        <v>179</v>
      </c>
      <c r="C13" s="61">
        <v>0</v>
      </c>
      <c r="D13" s="61">
        <v>0</v>
      </c>
      <c r="E13" s="33">
        <f t="shared" si="1"/>
        <v>0</v>
      </c>
      <c r="F13" s="33">
        <v>1296.4</v>
      </c>
      <c r="G13" s="33">
        <v>73.1</v>
      </c>
      <c r="H13" s="85">
        <f t="shared" si="2"/>
        <v>1223.3000000000002</v>
      </c>
      <c r="I13" s="48">
        <v>0</v>
      </c>
      <c r="J13" s="48">
        <v>0</v>
      </c>
      <c r="K13" s="33">
        <f t="shared" si="3"/>
        <v>0</v>
      </c>
      <c r="L13" s="12">
        <f t="shared" si="4"/>
        <v>1223.3000000000002</v>
      </c>
      <c r="M13" s="54">
        <v>1296.4</v>
      </c>
      <c r="N13" s="33">
        <v>73.1</v>
      </c>
      <c r="O13" s="54">
        <v>0</v>
      </c>
      <c r="P13" s="13">
        <f t="shared" si="5"/>
        <v>1223.3000000000002</v>
      </c>
      <c r="Q13" s="17">
        <f t="shared" si="6"/>
        <v>100</v>
      </c>
      <c r="R13" s="1">
        <v>1</v>
      </c>
      <c r="S13" s="14">
        <v>0.75</v>
      </c>
      <c r="T13" s="14">
        <f t="shared" si="0"/>
        <v>0.75</v>
      </c>
    </row>
    <row r="14" spans="1:20" ht="11.25">
      <c r="A14" s="11">
        <v>8</v>
      </c>
      <c r="B14" s="16" t="s">
        <v>181</v>
      </c>
      <c r="C14" s="61">
        <v>0</v>
      </c>
      <c r="D14" s="61">
        <v>0</v>
      </c>
      <c r="E14" s="33">
        <f t="shared" si="1"/>
        <v>0</v>
      </c>
      <c r="F14" s="33">
        <v>2251</v>
      </c>
      <c r="G14" s="33">
        <v>84.4</v>
      </c>
      <c r="H14" s="85">
        <f t="shared" si="2"/>
        <v>2166.6</v>
      </c>
      <c r="I14" s="48">
        <v>27.7</v>
      </c>
      <c r="J14" s="48">
        <v>10</v>
      </c>
      <c r="K14" s="33">
        <f t="shared" si="3"/>
        <v>17.7</v>
      </c>
      <c r="L14" s="12">
        <f t="shared" si="4"/>
        <v>2148.9</v>
      </c>
      <c r="M14" s="54">
        <v>2251</v>
      </c>
      <c r="N14" s="33">
        <v>84.4</v>
      </c>
      <c r="O14" s="54">
        <v>0</v>
      </c>
      <c r="P14" s="13">
        <f t="shared" si="5"/>
        <v>2166.6</v>
      </c>
      <c r="Q14" s="17">
        <f t="shared" si="6"/>
        <v>99.18305178620882</v>
      </c>
      <c r="R14" s="1">
        <v>1</v>
      </c>
      <c r="S14" s="14">
        <v>0.75</v>
      </c>
      <c r="T14" s="14">
        <f t="shared" si="0"/>
        <v>0.75</v>
      </c>
    </row>
    <row r="15" spans="1:20" ht="11.25">
      <c r="A15" s="11">
        <v>9</v>
      </c>
      <c r="B15" s="16" t="s">
        <v>180</v>
      </c>
      <c r="C15" s="61">
        <v>0</v>
      </c>
      <c r="D15" s="61">
        <v>0</v>
      </c>
      <c r="E15" s="33">
        <f t="shared" si="1"/>
        <v>0</v>
      </c>
      <c r="F15" s="33">
        <v>981.6</v>
      </c>
      <c r="G15" s="33">
        <v>45.3</v>
      </c>
      <c r="H15" s="85">
        <f t="shared" si="2"/>
        <v>936.3000000000001</v>
      </c>
      <c r="I15" s="48">
        <v>25</v>
      </c>
      <c r="J15" s="48">
        <v>0</v>
      </c>
      <c r="K15" s="33">
        <f t="shared" si="3"/>
        <v>25</v>
      </c>
      <c r="L15" s="12">
        <f t="shared" si="4"/>
        <v>911.3000000000001</v>
      </c>
      <c r="M15" s="54">
        <v>981.5</v>
      </c>
      <c r="N15" s="33">
        <v>45.3</v>
      </c>
      <c r="O15" s="54">
        <v>0</v>
      </c>
      <c r="P15" s="13">
        <f t="shared" si="5"/>
        <v>936.2</v>
      </c>
      <c r="Q15" s="17">
        <f t="shared" si="6"/>
        <v>97.34031189916685</v>
      </c>
      <c r="R15" s="1">
        <v>1</v>
      </c>
      <c r="S15" s="14">
        <v>0.75</v>
      </c>
      <c r="T15" s="14">
        <f t="shared" si="0"/>
        <v>0.75</v>
      </c>
    </row>
    <row r="16" spans="1:20" ht="11.25">
      <c r="A16" s="11">
        <v>10</v>
      </c>
      <c r="B16" s="16" t="s">
        <v>182</v>
      </c>
      <c r="C16" s="61">
        <v>0</v>
      </c>
      <c r="D16" s="61">
        <v>0</v>
      </c>
      <c r="E16" s="33">
        <f t="shared" si="1"/>
        <v>0</v>
      </c>
      <c r="F16" s="33">
        <v>2025.7</v>
      </c>
      <c r="G16" s="33">
        <v>84.4</v>
      </c>
      <c r="H16" s="85">
        <f t="shared" si="2"/>
        <v>1941.3</v>
      </c>
      <c r="I16" s="48">
        <v>10</v>
      </c>
      <c r="J16" s="48">
        <v>10</v>
      </c>
      <c r="K16" s="33">
        <f t="shared" si="3"/>
        <v>0</v>
      </c>
      <c r="L16" s="12">
        <f t="shared" si="4"/>
        <v>1941.3</v>
      </c>
      <c r="M16" s="54">
        <v>2025.7</v>
      </c>
      <c r="N16" s="33">
        <v>84.4</v>
      </c>
      <c r="O16" s="54">
        <v>0</v>
      </c>
      <c r="P16" s="13">
        <f t="shared" si="5"/>
        <v>1941.3</v>
      </c>
      <c r="Q16" s="17">
        <f t="shared" si="6"/>
        <v>100</v>
      </c>
      <c r="R16" s="1">
        <v>1</v>
      </c>
      <c r="S16" s="14">
        <v>0.75</v>
      </c>
      <c r="T16" s="14">
        <f t="shared" si="0"/>
        <v>0.75</v>
      </c>
    </row>
    <row r="17" spans="1:20" ht="11.25">
      <c r="A17" s="11">
        <v>11</v>
      </c>
      <c r="B17" s="16" t="s">
        <v>183</v>
      </c>
      <c r="C17" s="61">
        <v>0</v>
      </c>
      <c r="D17" s="61">
        <v>0</v>
      </c>
      <c r="E17" s="33">
        <f t="shared" si="1"/>
        <v>0</v>
      </c>
      <c r="F17" s="33">
        <v>2286.7</v>
      </c>
      <c r="G17" s="33">
        <v>84.4</v>
      </c>
      <c r="H17" s="85">
        <f t="shared" si="2"/>
        <v>2202.2999999999997</v>
      </c>
      <c r="I17" s="48">
        <v>10</v>
      </c>
      <c r="J17" s="48">
        <v>10</v>
      </c>
      <c r="K17" s="33">
        <f t="shared" si="3"/>
        <v>0</v>
      </c>
      <c r="L17" s="12">
        <f t="shared" si="4"/>
        <v>2202.2999999999997</v>
      </c>
      <c r="M17" s="54">
        <v>2286.6</v>
      </c>
      <c r="N17" s="33">
        <v>84.4</v>
      </c>
      <c r="O17" s="54">
        <v>0</v>
      </c>
      <c r="P17" s="13">
        <f t="shared" si="5"/>
        <v>2202.2</v>
      </c>
      <c r="Q17" s="17">
        <f t="shared" si="6"/>
        <v>100.00454091363183</v>
      </c>
      <c r="R17" s="1">
        <v>1</v>
      </c>
      <c r="S17" s="14">
        <v>0.75</v>
      </c>
      <c r="T17" s="14">
        <f t="shared" si="0"/>
        <v>0.75</v>
      </c>
    </row>
    <row r="18" spans="1:20" ht="11.25">
      <c r="A18" s="11">
        <v>12</v>
      </c>
      <c r="B18" s="16" t="s">
        <v>184</v>
      </c>
      <c r="C18" s="61">
        <v>0</v>
      </c>
      <c r="D18" s="61">
        <v>0</v>
      </c>
      <c r="E18" s="33">
        <f t="shared" si="1"/>
        <v>0</v>
      </c>
      <c r="F18" s="33">
        <v>2160.9</v>
      </c>
      <c r="G18" s="33">
        <v>84.4</v>
      </c>
      <c r="H18" s="85">
        <f t="shared" si="2"/>
        <v>2076.5</v>
      </c>
      <c r="I18" s="48">
        <v>24.6</v>
      </c>
      <c r="J18" s="48">
        <v>9.6</v>
      </c>
      <c r="K18" s="33">
        <f t="shared" si="3"/>
        <v>15.000000000000002</v>
      </c>
      <c r="L18" s="12">
        <f t="shared" si="4"/>
        <v>2061.5</v>
      </c>
      <c r="M18" s="54">
        <v>2160.9</v>
      </c>
      <c r="N18" s="33">
        <v>84.4</v>
      </c>
      <c r="O18" s="54">
        <v>0</v>
      </c>
      <c r="P18" s="13">
        <f t="shared" si="5"/>
        <v>2076.5</v>
      </c>
      <c r="Q18" s="17">
        <f t="shared" si="6"/>
        <v>99.27763062846135</v>
      </c>
      <c r="R18" s="1">
        <v>1</v>
      </c>
      <c r="S18" s="14">
        <v>0.75</v>
      </c>
      <c r="T18" s="14">
        <f t="shared" si="0"/>
        <v>0.75</v>
      </c>
    </row>
    <row r="19" spans="1:20" ht="11.25">
      <c r="A19" s="11">
        <v>13</v>
      </c>
      <c r="B19" s="48"/>
      <c r="C19" s="61"/>
      <c r="D19" s="61"/>
      <c r="E19" s="33">
        <f t="shared" si="1"/>
        <v>0</v>
      </c>
      <c r="F19" s="33"/>
      <c r="G19" s="33"/>
      <c r="H19" s="85">
        <f t="shared" si="2"/>
        <v>0</v>
      </c>
      <c r="I19" s="33"/>
      <c r="J19" s="33"/>
      <c r="K19" s="33">
        <f t="shared" si="3"/>
        <v>0</v>
      </c>
      <c r="L19" s="12">
        <f t="shared" si="4"/>
        <v>0</v>
      </c>
      <c r="M19" s="54"/>
      <c r="N19" s="13"/>
      <c r="O19" s="54"/>
      <c r="P19" s="13">
        <f t="shared" si="5"/>
        <v>0</v>
      </c>
      <c r="Q19" s="17" t="e">
        <f t="shared" si="6"/>
        <v>#DIV/0!</v>
      </c>
      <c r="S19" s="14">
        <v>0.75</v>
      </c>
      <c r="T19" s="14">
        <f t="shared" si="0"/>
        <v>0</v>
      </c>
    </row>
    <row r="20" spans="1:20" ht="11.25">
      <c r="A20" s="11">
        <v>14</v>
      </c>
      <c r="B20" s="48"/>
      <c r="C20" s="61"/>
      <c r="D20" s="61"/>
      <c r="E20" s="33">
        <f t="shared" si="1"/>
        <v>0</v>
      </c>
      <c r="F20" s="33"/>
      <c r="G20" s="33"/>
      <c r="H20" s="85">
        <f t="shared" si="2"/>
        <v>0</v>
      </c>
      <c r="I20" s="33"/>
      <c r="J20" s="33"/>
      <c r="K20" s="33">
        <f t="shared" si="3"/>
        <v>0</v>
      </c>
      <c r="L20" s="12">
        <f t="shared" si="4"/>
        <v>0</v>
      </c>
      <c r="M20" s="54"/>
      <c r="N20" s="13"/>
      <c r="O20" s="54"/>
      <c r="P20" s="13">
        <f t="shared" si="5"/>
        <v>0</v>
      </c>
      <c r="Q20" s="17" t="e">
        <f t="shared" si="6"/>
        <v>#DIV/0!</v>
      </c>
      <c r="S20" s="14">
        <v>0.75</v>
      </c>
      <c r="T20" s="14">
        <f t="shared" si="0"/>
        <v>0</v>
      </c>
    </row>
    <row r="21" spans="1:20" ht="11.25">
      <c r="A21" s="11">
        <v>15</v>
      </c>
      <c r="B21" s="48"/>
      <c r="C21" s="61"/>
      <c r="D21" s="61"/>
      <c r="E21" s="33">
        <f t="shared" si="1"/>
        <v>0</v>
      </c>
      <c r="F21" s="33"/>
      <c r="G21" s="33"/>
      <c r="H21" s="85">
        <f t="shared" si="2"/>
        <v>0</v>
      </c>
      <c r="I21" s="33"/>
      <c r="J21" s="33"/>
      <c r="K21" s="33">
        <f t="shared" si="3"/>
        <v>0</v>
      </c>
      <c r="L21" s="12">
        <f t="shared" si="4"/>
        <v>0</v>
      </c>
      <c r="M21" s="54"/>
      <c r="N21" s="13"/>
      <c r="O21" s="54"/>
      <c r="P21" s="13">
        <f t="shared" si="5"/>
        <v>0</v>
      </c>
      <c r="Q21" s="17" t="e">
        <f t="shared" si="6"/>
        <v>#DIV/0!</v>
      </c>
      <c r="S21" s="14">
        <v>0.75</v>
      </c>
      <c r="T21" s="14">
        <f t="shared" si="0"/>
        <v>0</v>
      </c>
    </row>
    <row r="22" spans="1:20" ht="11.25">
      <c r="A22" s="11">
        <v>16</v>
      </c>
      <c r="B22" s="48"/>
      <c r="C22" s="61"/>
      <c r="D22" s="61"/>
      <c r="E22" s="33">
        <f t="shared" si="1"/>
        <v>0</v>
      </c>
      <c r="F22" s="33"/>
      <c r="G22" s="33"/>
      <c r="H22" s="85">
        <f t="shared" si="2"/>
        <v>0</v>
      </c>
      <c r="I22" s="33"/>
      <c r="J22" s="33"/>
      <c r="K22" s="33">
        <f t="shared" si="3"/>
        <v>0</v>
      </c>
      <c r="L22" s="12">
        <f t="shared" si="4"/>
        <v>0</v>
      </c>
      <c r="M22" s="54"/>
      <c r="N22" s="13"/>
      <c r="O22" s="54"/>
      <c r="P22" s="13">
        <f t="shared" si="5"/>
        <v>0</v>
      </c>
      <c r="Q22" s="17" t="e">
        <f t="shared" si="6"/>
        <v>#DIV/0!</v>
      </c>
      <c r="S22" s="14">
        <v>0.75</v>
      </c>
      <c r="T22" s="14">
        <f t="shared" si="0"/>
        <v>0</v>
      </c>
    </row>
    <row r="23" spans="1:20" ht="11.25">
      <c r="A23" s="11">
        <v>17</v>
      </c>
      <c r="B23" s="48"/>
      <c r="C23" s="61"/>
      <c r="D23" s="61"/>
      <c r="E23" s="33">
        <f t="shared" si="1"/>
        <v>0</v>
      </c>
      <c r="F23" s="33"/>
      <c r="G23" s="33"/>
      <c r="H23" s="85">
        <f t="shared" si="2"/>
        <v>0</v>
      </c>
      <c r="I23" s="33"/>
      <c r="J23" s="33"/>
      <c r="K23" s="33">
        <f t="shared" si="3"/>
        <v>0</v>
      </c>
      <c r="L23" s="12">
        <f t="shared" si="4"/>
        <v>0</v>
      </c>
      <c r="M23" s="54"/>
      <c r="N23" s="13"/>
      <c r="O23" s="54"/>
      <c r="P23" s="13">
        <f t="shared" si="5"/>
        <v>0</v>
      </c>
      <c r="Q23" s="17" t="e">
        <f t="shared" si="6"/>
        <v>#DIV/0!</v>
      </c>
      <c r="S23" s="14">
        <v>0.75</v>
      </c>
      <c r="T23" s="14">
        <f t="shared" si="0"/>
        <v>0</v>
      </c>
    </row>
    <row r="24" spans="1:20" ht="11.25">
      <c r="A24" s="11">
        <v>18</v>
      </c>
      <c r="B24" s="48"/>
      <c r="C24" s="61"/>
      <c r="D24" s="61"/>
      <c r="E24" s="33">
        <f t="shared" si="1"/>
        <v>0</v>
      </c>
      <c r="F24" s="33"/>
      <c r="G24" s="33"/>
      <c r="H24" s="85">
        <f t="shared" si="2"/>
        <v>0</v>
      </c>
      <c r="I24" s="33"/>
      <c r="J24" s="33"/>
      <c r="K24" s="33">
        <f t="shared" si="3"/>
        <v>0</v>
      </c>
      <c r="L24" s="12">
        <f t="shared" si="4"/>
        <v>0</v>
      </c>
      <c r="M24" s="54"/>
      <c r="N24" s="13"/>
      <c r="O24" s="54"/>
      <c r="P24" s="13">
        <f t="shared" si="5"/>
        <v>0</v>
      </c>
      <c r="Q24" s="17" t="e">
        <f t="shared" si="6"/>
        <v>#DIV/0!</v>
      </c>
      <c r="S24" s="14">
        <v>0.75</v>
      </c>
      <c r="T24" s="14">
        <f t="shared" si="0"/>
        <v>0</v>
      </c>
    </row>
    <row r="25" spans="1:20" ht="11.25">
      <c r="A25" s="11">
        <v>19</v>
      </c>
      <c r="B25" s="48"/>
      <c r="C25" s="61"/>
      <c r="D25" s="61"/>
      <c r="E25" s="33">
        <f t="shared" si="1"/>
        <v>0</v>
      </c>
      <c r="F25" s="33"/>
      <c r="G25" s="33"/>
      <c r="H25" s="85">
        <f t="shared" si="2"/>
        <v>0</v>
      </c>
      <c r="I25" s="33"/>
      <c r="J25" s="33"/>
      <c r="K25" s="33">
        <f t="shared" si="3"/>
        <v>0</v>
      </c>
      <c r="L25" s="12">
        <f t="shared" si="4"/>
        <v>0</v>
      </c>
      <c r="M25" s="54"/>
      <c r="N25" s="13"/>
      <c r="O25" s="54"/>
      <c r="P25" s="13">
        <f t="shared" si="5"/>
        <v>0</v>
      </c>
      <c r="Q25" s="17" t="e">
        <f t="shared" si="6"/>
        <v>#DIV/0!</v>
      </c>
      <c r="S25" s="14">
        <v>0.75</v>
      </c>
      <c r="T25" s="14">
        <f t="shared" si="0"/>
        <v>0</v>
      </c>
    </row>
    <row r="26" spans="1:20" ht="11.25">
      <c r="A26" s="11">
        <v>20</v>
      </c>
      <c r="B26" s="48"/>
      <c r="C26" s="61"/>
      <c r="D26" s="61"/>
      <c r="E26" s="33">
        <f t="shared" si="1"/>
        <v>0</v>
      </c>
      <c r="F26" s="33"/>
      <c r="G26" s="33"/>
      <c r="H26" s="85">
        <f t="shared" si="2"/>
        <v>0</v>
      </c>
      <c r="I26" s="33"/>
      <c r="J26" s="33"/>
      <c r="K26" s="33">
        <f t="shared" si="3"/>
        <v>0</v>
      </c>
      <c r="L26" s="12">
        <f t="shared" si="4"/>
        <v>0</v>
      </c>
      <c r="M26" s="54"/>
      <c r="N26" s="13"/>
      <c r="O26" s="54"/>
      <c r="P26" s="13">
        <f t="shared" si="5"/>
        <v>0</v>
      </c>
      <c r="Q26" s="17" t="e">
        <f t="shared" si="6"/>
        <v>#DIV/0!</v>
      </c>
      <c r="S26" s="14">
        <v>0.75</v>
      </c>
      <c r="T26" s="14">
        <f t="shared" si="0"/>
        <v>0</v>
      </c>
    </row>
    <row r="27" spans="1:20" ht="11.25">
      <c r="A27" s="11">
        <v>21</v>
      </c>
      <c r="B27" s="48"/>
      <c r="C27" s="61"/>
      <c r="D27" s="61"/>
      <c r="E27" s="33">
        <f t="shared" si="1"/>
        <v>0</v>
      </c>
      <c r="F27" s="33"/>
      <c r="G27" s="33"/>
      <c r="H27" s="85">
        <f t="shared" si="2"/>
        <v>0</v>
      </c>
      <c r="I27" s="33"/>
      <c r="J27" s="33"/>
      <c r="K27" s="33">
        <f t="shared" si="3"/>
        <v>0</v>
      </c>
      <c r="L27" s="12">
        <f t="shared" si="4"/>
        <v>0</v>
      </c>
      <c r="M27" s="54"/>
      <c r="N27" s="13"/>
      <c r="O27" s="54"/>
      <c r="P27" s="13">
        <f t="shared" si="5"/>
        <v>0</v>
      </c>
      <c r="Q27" s="17" t="e">
        <f t="shared" si="6"/>
        <v>#DIV/0!</v>
      </c>
      <c r="S27" s="14">
        <v>0.75</v>
      </c>
      <c r="T27" s="14">
        <f t="shared" si="0"/>
        <v>0</v>
      </c>
    </row>
    <row r="28" spans="1:20" ht="11.25">
      <c r="A28" s="11">
        <v>22</v>
      </c>
      <c r="B28" s="48"/>
      <c r="C28" s="61"/>
      <c r="D28" s="61"/>
      <c r="E28" s="33">
        <f t="shared" si="1"/>
        <v>0</v>
      </c>
      <c r="F28" s="33"/>
      <c r="G28" s="33"/>
      <c r="H28" s="85">
        <f t="shared" si="2"/>
        <v>0</v>
      </c>
      <c r="I28" s="33"/>
      <c r="J28" s="33"/>
      <c r="K28" s="33">
        <f t="shared" si="3"/>
        <v>0</v>
      </c>
      <c r="L28" s="12">
        <f t="shared" si="4"/>
        <v>0</v>
      </c>
      <c r="M28" s="55"/>
      <c r="N28" s="18"/>
      <c r="O28" s="55"/>
      <c r="P28" s="13">
        <f t="shared" si="5"/>
        <v>0</v>
      </c>
      <c r="Q28" s="17" t="e">
        <f t="shared" si="6"/>
        <v>#DIV/0!</v>
      </c>
      <c r="S28" s="14">
        <v>0.75</v>
      </c>
      <c r="T28" s="14">
        <f t="shared" si="0"/>
        <v>0</v>
      </c>
    </row>
    <row r="29" spans="1:20" ht="11.25">
      <c r="A29" s="11">
        <v>23</v>
      </c>
      <c r="B29" s="48"/>
      <c r="C29" s="61"/>
      <c r="D29" s="61"/>
      <c r="E29" s="33">
        <f t="shared" si="1"/>
        <v>0</v>
      </c>
      <c r="F29" s="33"/>
      <c r="G29" s="33"/>
      <c r="H29" s="85">
        <f t="shared" si="2"/>
        <v>0</v>
      </c>
      <c r="I29" s="33"/>
      <c r="J29" s="33"/>
      <c r="K29" s="33">
        <f t="shared" si="3"/>
        <v>0</v>
      </c>
      <c r="L29" s="12">
        <f t="shared" si="4"/>
        <v>0</v>
      </c>
      <c r="M29" s="55"/>
      <c r="N29" s="18"/>
      <c r="O29" s="55"/>
      <c r="P29" s="13">
        <f t="shared" si="5"/>
        <v>0</v>
      </c>
      <c r="Q29" s="17" t="e">
        <f t="shared" si="6"/>
        <v>#DIV/0!</v>
      </c>
      <c r="S29" s="14">
        <v>0.75</v>
      </c>
      <c r="T29" s="14">
        <f t="shared" si="0"/>
        <v>0</v>
      </c>
    </row>
    <row r="30" spans="1:20" ht="11.25">
      <c r="A30" s="11">
        <v>24</v>
      </c>
      <c r="B30" s="48"/>
      <c r="C30" s="61"/>
      <c r="D30" s="61"/>
      <c r="E30" s="33">
        <f t="shared" si="1"/>
        <v>0</v>
      </c>
      <c r="F30" s="33"/>
      <c r="G30" s="33"/>
      <c r="H30" s="85">
        <f t="shared" si="2"/>
        <v>0</v>
      </c>
      <c r="I30" s="33"/>
      <c r="J30" s="33"/>
      <c r="K30" s="33">
        <f t="shared" si="3"/>
        <v>0</v>
      </c>
      <c r="L30" s="12">
        <f t="shared" si="4"/>
        <v>0</v>
      </c>
      <c r="M30" s="55"/>
      <c r="N30" s="18"/>
      <c r="O30" s="55"/>
      <c r="P30" s="13">
        <f t="shared" si="5"/>
        <v>0</v>
      </c>
      <c r="Q30" s="17" t="e">
        <f t="shared" si="6"/>
        <v>#DIV/0!</v>
      </c>
      <c r="S30" s="14">
        <v>0.75</v>
      </c>
      <c r="T30" s="14">
        <f t="shared" si="0"/>
        <v>0</v>
      </c>
    </row>
    <row r="31" spans="1:20" ht="11.25">
      <c r="A31" s="203" t="s">
        <v>39</v>
      </c>
      <c r="B31" s="204"/>
      <c r="C31" s="30">
        <f aca="true" t="shared" si="7" ref="C31:P31">SUM(C7:C30)</f>
        <v>0</v>
      </c>
      <c r="D31" s="30">
        <f t="shared" si="7"/>
        <v>0</v>
      </c>
      <c r="E31" s="30">
        <f t="shared" si="7"/>
        <v>0</v>
      </c>
      <c r="F31" s="30">
        <f t="shared" si="7"/>
        <v>28928.400000000005</v>
      </c>
      <c r="G31" s="30">
        <f t="shared" si="7"/>
        <v>7884.499999999998</v>
      </c>
      <c r="H31" s="86">
        <f t="shared" si="7"/>
        <v>21043.9</v>
      </c>
      <c r="I31" s="30">
        <f t="shared" si="7"/>
        <v>7534.6</v>
      </c>
      <c r="J31" s="30">
        <f t="shared" si="7"/>
        <v>7361.700000000001</v>
      </c>
      <c r="K31" s="30">
        <f t="shared" si="7"/>
        <v>172.8999999999998</v>
      </c>
      <c r="L31" s="192">
        <f t="shared" si="4"/>
        <v>20871</v>
      </c>
      <c r="M31" s="19">
        <f t="shared" si="7"/>
        <v>28924</v>
      </c>
      <c r="N31" s="56">
        <f t="shared" si="7"/>
        <v>7884.499999999998</v>
      </c>
      <c r="O31" s="19">
        <f t="shared" si="7"/>
        <v>0</v>
      </c>
      <c r="P31" s="52">
        <f t="shared" si="7"/>
        <v>21039.500000000004</v>
      </c>
      <c r="Q31" s="31" t="s">
        <v>8</v>
      </c>
      <c r="R31" s="39" t="s">
        <v>8</v>
      </c>
      <c r="S31" s="20">
        <v>0.75</v>
      </c>
      <c r="T31" s="40" t="s">
        <v>8</v>
      </c>
    </row>
    <row r="32" spans="1:18" s="25" customFormat="1" ht="11.25">
      <c r="A32" s="21"/>
      <c r="B32" s="22"/>
      <c r="C32" s="22"/>
      <c r="D32" s="22"/>
      <c r="E32" s="22"/>
      <c r="F32" s="22"/>
      <c r="G32" s="22"/>
      <c r="H32" s="82"/>
      <c r="I32" s="22"/>
      <c r="J32" s="22"/>
      <c r="K32" s="22"/>
      <c r="L32" s="22"/>
      <c r="M32" s="23"/>
      <c r="N32" s="23"/>
      <c r="O32" s="23"/>
      <c r="P32" s="23"/>
      <c r="Q32" s="22"/>
      <c r="R32" s="24"/>
    </row>
    <row r="33" spans="1:18" s="25" customFormat="1" ht="11.25">
      <c r="A33" s="21"/>
      <c r="B33" s="22"/>
      <c r="C33" s="22"/>
      <c r="D33" s="22"/>
      <c r="E33" s="22"/>
      <c r="F33" s="22"/>
      <c r="G33" s="22"/>
      <c r="H33" s="82"/>
      <c r="I33" s="22"/>
      <c r="J33" s="22"/>
      <c r="K33" s="22"/>
      <c r="L33" s="22"/>
      <c r="M33" s="23"/>
      <c r="N33" s="23"/>
      <c r="O33" s="23"/>
      <c r="P33" s="23"/>
      <c r="Q33" s="22"/>
      <c r="R33" s="24"/>
    </row>
    <row r="34" spans="1:18" s="25" customFormat="1" ht="11.25">
      <c r="A34" s="21"/>
      <c r="B34" s="22"/>
      <c r="C34" s="22"/>
      <c r="D34" s="22"/>
      <c r="E34" s="22"/>
      <c r="F34" s="22"/>
      <c r="G34" s="22"/>
      <c r="H34" s="82"/>
      <c r="I34" s="22"/>
      <c r="J34" s="22"/>
      <c r="K34" s="22"/>
      <c r="L34" s="22"/>
      <c r="M34" s="23"/>
      <c r="N34" s="23"/>
      <c r="O34" s="23"/>
      <c r="P34" s="23"/>
      <c r="Q34" s="22"/>
      <c r="R34" s="24"/>
    </row>
    <row r="35" spans="1:18" s="25" customFormat="1" ht="11.25">
      <c r="A35" s="21"/>
      <c r="B35" s="22"/>
      <c r="C35" s="22"/>
      <c r="D35" s="22"/>
      <c r="E35" s="22"/>
      <c r="F35" s="22"/>
      <c r="G35" s="22"/>
      <c r="H35" s="82"/>
      <c r="I35" s="22"/>
      <c r="J35" s="22"/>
      <c r="K35" s="22"/>
      <c r="L35" s="22"/>
      <c r="M35" s="23"/>
      <c r="N35" s="23"/>
      <c r="O35" s="23"/>
      <c r="P35" s="23"/>
      <c r="Q35" s="26"/>
      <c r="R35" s="24"/>
    </row>
    <row r="36" spans="1:18" s="25" customFormat="1" ht="11.25">
      <c r="A36" s="21"/>
      <c r="B36" s="22"/>
      <c r="C36" s="22"/>
      <c r="D36" s="22"/>
      <c r="E36" s="22"/>
      <c r="F36" s="22"/>
      <c r="G36" s="22"/>
      <c r="H36" s="82"/>
      <c r="I36" s="22"/>
      <c r="J36" s="22"/>
      <c r="K36" s="22"/>
      <c r="L36" s="22"/>
      <c r="M36" s="23"/>
      <c r="N36" s="23"/>
      <c r="O36" s="23"/>
      <c r="P36" s="23"/>
      <c r="Q36" s="22"/>
      <c r="R36" s="24"/>
    </row>
    <row r="37" spans="1:18" s="25" customFormat="1" ht="11.25">
      <c r="A37" s="21"/>
      <c r="B37" s="22"/>
      <c r="C37" s="22"/>
      <c r="D37" s="22"/>
      <c r="E37" s="22"/>
      <c r="F37" s="22"/>
      <c r="G37" s="22"/>
      <c r="H37" s="82"/>
      <c r="I37" s="22"/>
      <c r="J37" s="22"/>
      <c r="K37" s="22"/>
      <c r="L37" s="22"/>
      <c r="M37" s="23"/>
      <c r="N37" s="23"/>
      <c r="O37" s="23"/>
      <c r="P37" s="23"/>
      <c r="Q37" s="22"/>
      <c r="R37" s="24"/>
    </row>
    <row r="38" spans="1:18" s="25" customFormat="1" ht="11.25">
      <c r="A38" s="21"/>
      <c r="B38" s="22"/>
      <c r="C38" s="22"/>
      <c r="D38" s="22"/>
      <c r="E38" s="22"/>
      <c r="F38" s="22"/>
      <c r="G38" s="22"/>
      <c r="H38" s="82"/>
      <c r="I38" s="22"/>
      <c r="J38" s="22"/>
      <c r="K38" s="22"/>
      <c r="L38" s="22"/>
      <c r="M38" s="23"/>
      <c r="N38" s="23"/>
      <c r="O38" s="23"/>
      <c r="P38" s="23"/>
      <c r="Q38" s="22"/>
      <c r="R38" s="24"/>
    </row>
    <row r="39" spans="1:18" s="25" customFormat="1" ht="11.25">
      <c r="A39" s="24"/>
      <c r="H39" s="82"/>
      <c r="M39" s="23"/>
      <c r="N39" s="23"/>
      <c r="O39" s="23"/>
      <c r="P39" s="23"/>
      <c r="R39" s="24"/>
    </row>
    <row r="40" spans="1:18" s="25" customFormat="1" ht="11.25">
      <c r="A40" s="24"/>
      <c r="H40" s="82"/>
      <c r="M40" s="23"/>
      <c r="N40" s="23"/>
      <c r="O40" s="23"/>
      <c r="P40" s="23"/>
      <c r="R40" s="24"/>
    </row>
    <row r="41" spans="1:18" s="25" customFormat="1" ht="11.25">
      <c r="A41" s="24"/>
      <c r="H41" s="82"/>
      <c r="M41" s="23"/>
      <c r="N41" s="23"/>
      <c r="O41" s="23"/>
      <c r="P41" s="23"/>
      <c r="R41" s="24"/>
    </row>
    <row r="42" spans="1:18" s="25" customFormat="1" ht="11.25">
      <c r="A42" s="24"/>
      <c r="H42" s="82"/>
      <c r="R42" s="24"/>
    </row>
    <row r="43" spans="1:18" s="25" customFormat="1" ht="11.25">
      <c r="A43" s="24"/>
      <c r="H43" s="82"/>
      <c r="R43" s="24"/>
    </row>
  </sheetData>
  <mergeCells count="6">
    <mergeCell ref="R4:R5"/>
    <mergeCell ref="S4:S5"/>
    <mergeCell ref="C2:K2"/>
    <mergeCell ref="A31:B31"/>
    <mergeCell ref="A4:A5"/>
    <mergeCell ref="B4:B5"/>
  </mergeCells>
  <printOptions/>
  <pageMargins left="0.1968503937007874" right="0.1968503937007874" top="1.1811023622047245" bottom="0.5905511811023623" header="0.7086614173228347" footer="0.5118110236220472"/>
  <pageSetup horizontalDpi="600" verticalDpi="600" orientation="landscape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workbookViewId="0" topLeftCell="H2">
      <selection activeCell="H5" sqref="H5"/>
    </sheetView>
  </sheetViews>
  <sheetFormatPr defaultColWidth="9.00390625" defaultRowHeight="12.75"/>
  <cols>
    <col min="1" max="1" width="5.375" style="1" customWidth="1"/>
    <col min="2" max="2" width="23.625" style="2" customWidth="1"/>
    <col min="3" max="3" width="19.75390625" style="2" customWidth="1"/>
    <col min="4" max="5" width="9.25390625" style="2" hidden="1" customWidth="1"/>
    <col min="6" max="6" width="17.375" style="2" customWidth="1"/>
    <col min="7" max="7" width="18.125" style="2" customWidth="1"/>
    <col min="8" max="8" width="22.125" style="2" customWidth="1"/>
    <col min="9" max="9" width="14.25390625" style="2" customWidth="1"/>
    <col min="10" max="10" width="15.125" style="1" customWidth="1"/>
    <col min="11" max="11" width="14.125" style="2" customWidth="1"/>
    <col min="12" max="12" width="13.375" style="2" customWidth="1"/>
    <col min="13" max="16384" width="9.125" style="2" customWidth="1"/>
  </cols>
  <sheetData>
    <row r="1" spans="1:12" ht="40.5" customHeight="1">
      <c r="A1" s="207" t="s">
        <v>137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</row>
    <row r="2" spans="1:9" ht="11.25">
      <c r="A2" s="3"/>
      <c r="B2" s="4"/>
      <c r="C2" s="4"/>
      <c r="D2" s="4"/>
      <c r="E2" s="4"/>
      <c r="F2" s="4"/>
      <c r="G2" s="4"/>
      <c r="H2" s="4"/>
      <c r="I2" s="4"/>
    </row>
    <row r="3" spans="1:12" ht="102" customHeight="1">
      <c r="A3" s="205" t="s">
        <v>13</v>
      </c>
      <c r="B3" s="203" t="s">
        <v>102</v>
      </c>
      <c r="C3" s="28" t="s">
        <v>138</v>
      </c>
      <c r="D3" s="27"/>
      <c r="E3" s="27"/>
      <c r="F3" s="36" t="s">
        <v>206</v>
      </c>
      <c r="G3" s="36" t="s">
        <v>207</v>
      </c>
      <c r="H3" s="29" t="s">
        <v>150</v>
      </c>
      <c r="I3" s="5" t="s">
        <v>24</v>
      </c>
      <c r="J3" s="197" t="s">
        <v>11</v>
      </c>
      <c r="K3" s="197" t="s">
        <v>12</v>
      </c>
      <c r="L3" s="6" t="s">
        <v>6</v>
      </c>
    </row>
    <row r="4" spans="1:12" s="10" customFormat="1" ht="42.75" customHeight="1">
      <c r="A4" s="205"/>
      <c r="B4" s="203"/>
      <c r="C4" s="8" t="s">
        <v>26</v>
      </c>
      <c r="D4" s="8" t="s">
        <v>7</v>
      </c>
      <c r="E4" s="8" t="s">
        <v>7</v>
      </c>
      <c r="F4" s="8" t="s">
        <v>26</v>
      </c>
      <c r="G4" s="8" t="s">
        <v>7</v>
      </c>
      <c r="H4" s="8" t="s">
        <v>27</v>
      </c>
      <c r="I4" s="8" t="s">
        <v>37</v>
      </c>
      <c r="J4" s="198"/>
      <c r="K4" s="198"/>
      <c r="L4" s="9" t="s">
        <v>29</v>
      </c>
    </row>
    <row r="5" spans="1:12" s="10" customFormat="1" ht="12" customHeight="1">
      <c r="A5" s="49">
        <v>1</v>
      </c>
      <c r="B5" s="49">
        <v>2</v>
      </c>
      <c r="C5" s="8">
        <v>3</v>
      </c>
      <c r="D5" s="51"/>
      <c r="E5" s="51"/>
      <c r="F5" s="49">
        <v>4</v>
      </c>
      <c r="G5" s="49">
        <v>5</v>
      </c>
      <c r="H5" s="49">
        <v>6</v>
      </c>
      <c r="I5" s="49">
        <v>7</v>
      </c>
      <c r="J5" s="49">
        <v>8</v>
      </c>
      <c r="K5" s="49">
        <v>9</v>
      </c>
      <c r="L5" s="49">
        <v>10</v>
      </c>
    </row>
    <row r="6" spans="1:12" ht="11.25">
      <c r="A6" s="11">
        <v>1</v>
      </c>
      <c r="B6" s="16" t="s">
        <v>174</v>
      </c>
      <c r="C6" s="12">
        <v>0</v>
      </c>
      <c r="D6" s="13"/>
      <c r="E6" s="13"/>
      <c r="F6" s="61">
        <v>2979.8</v>
      </c>
      <c r="G6" s="185">
        <v>55</v>
      </c>
      <c r="H6" s="13">
        <f>F6+G6</f>
        <v>3034.8</v>
      </c>
      <c r="I6" s="63">
        <f>C6/H6*100</f>
        <v>0</v>
      </c>
      <c r="J6" s="1">
        <v>1</v>
      </c>
      <c r="K6" s="14">
        <v>0.75</v>
      </c>
      <c r="L6" s="38">
        <f aca="true" t="shared" si="0" ref="L6:L29">J6*K6</f>
        <v>0.75</v>
      </c>
    </row>
    <row r="7" spans="1:12" ht="11.25">
      <c r="A7" s="11">
        <v>2</v>
      </c>
      <c r="B7" s="16" t="s">
        <v>173</v>
      </c>
      <c r="C7" s="12">
        <v>0.1</v>
      </c>
      <c r="D7" s="13"/>
      <c r="E7" s="13"/>
      <c r="F7" s="61">
        <v>167</v>
      </c>
      <c r="G7" s="33">
        <v>4.5</v>
      </c>
      <c r="H7" s="13">
        <f aca="true" t="shared" si="1" ref="H7:H29">F7+G7</f>
        <v>171.5</v>
      </c>
      <c r="I7" s="17">
        <f aca="true" t="shared" si="2" ref="I7:I29">C7/H7*100</f>
        <v>0.05830903790087463</v>
      </c>
      <c r="J7" s="1">
        <v>1</v>
      </c>
      <c r="K7" s="14">
        <v>0.75</v>
      </c>
      <c r="L7" s="14">
        <f t="shared" si="0"/>
        <v>0.75</v>
      </c>
    </row>
    <row r="8" spans="1:12" ht="11.25">
      <c r="A8" s="11">
        <v>3</v>
      </c>
      <c r="B8" s="16" t="s">
        <v>175</v>
      </c>
      <c r="C8" s="12">
        <v>0.1</v>
      </c>
      <c r="D8" s="13"/>
      <c r="E8" s="13"/>
      <c r="F8" s="61">
        <v>448</v>
      </c>
      <c r="G8" s="33">
        <v>35</v>
      </c>
      <c r="H8" s="13">
        <f t="shared" si="1"/>
        <v>483</v>
      </c>
      <c r="I8" s="17">
        <f t="shared" si="2"/>
        <v>0.020703933747412008</v>
      </c>
      <c r="J8" s="1">
        <v>1</v>
      </c>
      <c r="K8" s="14">
        <v>0.75</v>
      </c>
      <c r="L8" s="14">
        <f t="shared" si="0"/>
        <v>0.75</v>
      </c>
    </row>
    <row r="9" spans="1:12" ht="11.25">
      <c r="A9" s="11">
        <v>4</v>
      </c>
      <c r="B9" s="16" t="s">
        <v>176</v>
      </c>
      <c r="C9" s="12">
        <v>-4.4</v>
      </c>
      <c r="D9" s="13"/>
      <c r="E9" s="13"/>
      <c r="F9" s="61">
        <v>89</v>
      </c>
      <c r="G9" s="33">
        <v>2.5</v>
      </c>
      <c r="H9" s="13">
        <f t="shared" si="1"/>
        <v>91.5</v>
      </c>
      <c r="I9" s="17">
        <f t="shared" si="2"/>
        <v>-4.808743169398907</v>
      </c>
      <c r="J9" s="1">
        <v>1</v>
      </c>
      <c r="K9" s="14">
        <v>0.75</v>
      </c>
      <c r="L9" s="14">
        <f t="shared" si="0"/>
        <v>0.75</v>
      </c>
    </row>
    <row r="10" spans="1:12" ht="11.25">
      <c r="A10" s="11">
        <v>5</v>
      </c>
      <c r="B10" s="16" t="s">
        <v>177</v>
      </c>
      <c r="C10" s="12">
        <v>-0.1</v>
      </c>
      <c r="D10" s="13"/>
      <c r="E10" s="13"/>
      <c r="F10" s="61">
        <v>95.1</v>
      </c>
      <c r="G10" s="33">
        <v>19</v>
      </c>
      <c r="H10" s="13">
        <f t="shared" si="1"/>
        <v>114.1</v>
      </c>
      <c r="I10" s="17">
        <f t="shared" si="2"/>
        <v>-0.08764241893076251</v>
      </c>
      <c r="J10" s="1">
        <v>1</v>
      </c>
      <c r="K10" s="14">
        <v>0.75</v>
      </c>
      <c r="L10" s="14">
        <f t="shared" si="0"/>
        <v>0.75</v>
      </c>
    </row>
    <row r="11" spans="1:12" ht="11.25">
      <c r="A11" s="11">
        <v>6</v>
      </c>
      <c r="B11" s="16" t="s">
        <v>178</v>
      </c>
      <c r="C11" s="12">
        <v>0</v>
      </c>
      <c r="D11" s="13"/>
      <c r="E11" s="13"/>
      <c r="F11" s="61">
        <v>102</v>
      </c>
      <c r="G11" s="33">
        <v>4</v>
      </c>
      <c r="H11" s="13">
        <f t="shared" si="1"/>
        <v>106</v>
      </c>
      <c r="I11" s="17">
        <f t="shared" si="2"/>
        <v>0</v>
      </c>
      <c r="J11" s="1">
        <v>1</v>
      </c>
      <c r="K11" s="14">
        <v>0.75</v>
      </c>
      <c r="L11" s="14">
        <f t="shared" si="0"/>
        <v>0.75</v>
      </c>
    </row>
    <row r="12" spans="1:12" ht="11.25">
      <c r="A12" s="11">
        <v>7</v>
      </c>
      <c r="B12" s="16" t="s">
        <v>179</v>
      </c>
      <c r="C12" s="12">
        <v>0</v>
      </c>
      <c r="D12" s="13"/>
      <c r="E12" s="13"/>
      <c r="F12" s="61">
        <v>107</v>
      </c>
      <c r="G12" s="33">
        <v>5</v>
      </c>
      <c r="H12" s="13">
        <f t="shared" si="1"/>
        <v>112</v>
      </c>
      <c r="I12" s="17">
        <f t="shared" si="2"/>
        <v>0</v>
      </c>
      <c r="J12" s="1">
        <v>1</v>
      </c>
      <c r="K12" s="14">
        <v>0.75</v>
      </c>
      <c r="L12" s="14">
        <f t="shared" si="0"/>
        <v>0.75</v>
      </c>
    </row>
    <row r="13" spans="1:12" ht="11.25">
      <c r="A13" s="11">
        <v>8</v>
      </c>
      <c r="B13" s="16" t="s">
        <v>181</v>
      </c>
      <c r="C13" s="12">
        <v>0</v>
      </c>
      <c r="D13" s="13"/>
      <c r="E13" s="13"/>
      <c r="F13" s="61">
        <v>177</v>
      </c>
      <c r="G13" s="33">
        <v>7.5</v>
      </c>
      <c r="H13" s="13">
        <f t="shared" si="1"/>
        <v>184.5</v>
      </c>
      <c r="I13" s="17">
        <f t="shared" si="2"/>
        <v>0</v>
      </c>
      <c r="J13" s="1">
        <v>1</v>
      </c>
      <c r="K13" s="14">
        <v>0.75</v>
      </c>
      <c r="L13" s="14">
        <f t="shared" si="0"/>
        <v>0.75</v>
      </c>
    </row>
    <row r="14" spans="1:12" ht="11.25">
      <c r="A14" s="11">
        <v>9</v>
      </c>
      <c r="B14" s="16" t="s">
        <v>180</v>
      </c>
      <c r="C14" s="12">
        <v>-0.1</v>
      </c>
      <c r="D14" s="13"/>
      <c r="E14" s="13"/>
      <c r="F14" s="61">
        <v>136</v>
      </c>
      <c r="G14" s="33">
        <v>4</v>
      </c>
      <c r="H14" s="13">
        <f t="shared" si="1"/>
        <v>140</v>
      </c>
      <c r="I14" s="17">
        <f t="shared" si="2"/>
        <v>-0.07142857142857142</v>
      </c>
      <c r="J14" s="1">
        <v>1</v>
      </c>
      <c r="K14" s="14">
        <v>0.75</v>
      </c>
      <c r="L14" s="14">
        <f t="shared" si="0"/>
        <v>0.75</v>
      </c>
    </row>
    <row r="15" spans="1:12" ht="11.25">
      <c r="A15" s="11">
        <v>10</v>
      </c>
      <c r="B15" s="16" t="s">
        <v>182</v>
      </c>
      <c r="C15" s="54">
        <v>0.1</v>
      </c>
      <c r="D15" s="13"/>
      <c r="E15" s="13"/>
      <c r="F15" s="61">
        <v>380</v>
      </c>
      <c r="G15" s="33">
        <v>48</v>
      </c>
      <c r="H15" s="13">
        <f t="shared" si="1"/>
        <v>428</v>
      </c>
      <c r="I15" s="17">
        <f t="shared" si="2"/>
        <v>0.023364485981308414</v>
      </c>
      <c r="J15" s="1">
        <v>1</v>
      </c>
      <c r="K15" s="14">
        <v>0.75</v>
      </c>
      <c r="L15" s="14">
        <f t="shared" si="0"/>
        <v>0.75</v>
      </c>
    </row>
    <row r="16" spans="1:12" ht="11.25">
      <c r="A16" s="11">
        <v>11</v>
      </c>
      <c r="B16" s="16" t="s">
        <v>183</v>
      </c>
      <c r="C16" s="12">
        <v>-0.1</v>
      </c>
      <c r="D16" s="13"/>
      <c r="E16" s="13"/>
      <c r="F16" s="61">
        <v>372</v>
      </c>
      <c r="G16" s="33">
        <v>49.1</v>
      </c>
      <c r="H16" s="13">
        <f t="shared" si="1"/>
        <v>421.1</v>
      </c>
      <c r="I16" s="17">
        <f t="shared" si="2"/>
        <v>-0.023747328425552126</v>
      </c>
      <c r="J16" s="1">
        <v>1</v>
      </c>
      <c r="K16" s="14">
        <v>0.75</v>
      </c>
      <c r="L16" s="14">
        <f t="shared" si="0"/>
        <v>0.75</v>
      </c>
    </row>
    <row r="17" spans="1:12" ht="11.25">
      <c r="A17" s="11">
        <v>12</v>
      </c>
      <c r="B17" s="16" t="s">
        <v>184</v>
      </c>
      <c r="C17" s="12">
        <v>0</v>
      </c>
      <c r="D17" s="13"/>
      <c r="E17" s="13"/>
      <c r="F17" s="61">
        <v>302</v>
      </c>
      <c r="G17" s="33">
        <v>53</v>
      </c>
      <c r="H17" s="13">
        <f t="shared" si="1"/>
        <v>355</v>
      </c>
      <c r="I17" s="17">
        <v>0</v>
      </c>
      <c r="J17" s="1">
        <v>1</v>
      </c>
      <c r="K17" s="14">
        <v>0.75</v>
      </c>
      <c r="L17" s="14">
        <f t="shared" si="0"/>
        <v>0.75</v>
      </c>
    </row>
    <row r="18" spans="1:12" ht="11.25">
      <c r="A18" s="11">
        <v>13</v>
      </c>
      <c r="B18" s="16"/>
      <c r="C18" s="12"/>
      <c r="D18" s="13"/>
      <c r="E18" s="13"/>
      <c r="F18" s="13"/>
      <c r="G18" s="54"/>
      <c r="H18" s="13">
        <f t="shared" si="1"/>
        <v>0</v>
      </c>
      <c r="I18" s="17" t="e">
        <f t="shared" si="2"/>
        <v>#DIV/0!</v>
      </c>
      <c r="K18" s="14">
        <v>0.75</v>
      </c>
      <c r="L18" s="14">
        <f t="shared" si="0"/>
        <v>0</v>
      </c>
    </row>
    <row r="19" spans="1:12" ht="11.25">
      <c r="A19" s="11">
        <v>14</v>
      </c>
      <c r="B19" s="16"/>
      <c r="C19" s="12"/>
      <c r="D19" s="13"/>
      <c r="E19" s="13"/>
      <c r="F19" s="13"/>
      <c r="G19" s="54"/>
      <c r="H19" s="13">
        <f t="shared" si="1"/>
        <v>0</v>
      </c>
      <c r="I19" s="17" t="e">
        <f t="shared" si="2"/>
        <v>#DIV/0!</v>
      </c>
      <c r="K19" s="14">
        <v>0.75</v>
      </c>
      <c r="L19" s="14">
        <f t="shared" si="0"/>
        <v>0</v>
      </c>
    </row>
    <row r="20" spans="1:12" ht="11.25">
      <c r="A20" s="11">
        <v>15</v>
      </c>
      <c r="B20" s="16"/>
      <c r="C20" s="12"/>
      <c r="D20" s="13"/>
      <c r="E20" s="13"/>
      <c r="F20" s="13"/>
      <c r="G20" s="54"/>
      <c r="H20" s="13">
        <f t="shared" si="1"/>
        <v>0</v>
      </c>
      <c r="I20" s="17" t="e">
        <f t="shared" si="2"/>
        <v>#DIV/0!</v>
      </c>
      <c r="K20" s="14">
        <v>0.75</v>
      </c>
      <c r="L20" s="14">
        <f t="shared" si="0"/>
        <v>0</v>
      </c>
    </row>
    <row r="21" spans="1:12" ht="11.25">
      <c r="A21" s="11">
        <v>16</v>
      </c>
      <c r="B21" s="16"/>
      <c r="C21" s="12"/>
      <c r="D21" s="13"/>
      <c r="E21" s="13"/>
      <c r="F21" s="13"/>
      <c r="G21" s="54"/>
      <c r="H21" s="13">
        <f t="shared" si="1"/>
        <v>0</v>
      </c>
      <c r="I21" s="17" t="e">
        <f t="shared" si="2"/>
        <v>#DIV/0!</v>
      </c>
      <c r="K21" s="14">
        <v>0.75</v>
      </c>
      <c r="L21" s="14">
        <f t="shared" si="0"/>
        <v>0</v>
      </c>
    </row>
    <row r="22" spans="1:12" ht="11.25">
      <c r="A22" s="11">
        <v>17</v>
      </c>
      <c r="B22" s="16"/>
      <c r="C22" s="12"/>
      <c r="D22" s="13"/>
      <c r="E22" s="13"/>
      <c r="F22" s="13"/>
      <c r="G22" s="54"/>
      <c r="H22" s="13">
        <f t="shared" si="1"/>
        <v>0</v>
      </c>
      <c r="I22" s="17" t="e">
        <f t="shared" si="2"/>
        <v>#DIV/0!</v>
      </c>
      <c r="K22" s="14">
        <v>0.75</v>
      </c>
      <c r="L22" s="14">
        <f t="shared" si="0"/>
        <v>0</v>
      </c>
    </row>
    <row r="23" spans="1:12" ht="11.25">
      <c r="A23" s="11">
        <v>18</v>
      </c>
      <c r="B23" s="16"/>
      <c r="C23" s="12"/>
      <c r="D23" s="13"/>
      <c r="E23" s="13"/>
      <c r="F23" s="13"/>
      <c r="G23" s="54"/>
      <c r="H23" s="13">
        <f t="shared" si="1"/>
        <v>0</v>
      </c>
      <c r="I23" s="17" t="e">
        <f t="shared" si="2"/>
        <v>#DIV/0!</v>
      </c>
      <c r="K23" s="14">
        <v>0.75</v>
      </c>
      <c r="L23" s="14">
        <f t="shared" si="0"/>
        <v>0</v>
      </c>
    </row>
    <row r="24" spans="1:12" ht="11.25">
      <c r="A24" s="11">
        <v>19</v>
      </c>
      <c r="B24" s="16"/>
      <c r="C24" s="12"/>
      <c r="D24" s="13"/>
      <c r="E24" s="13"/>
      <c r="F24" s="13"/>
      <c r="G24" s="54"/>
      <c r="H24" s="13">
        <f t="shared" si="1"/>
        <v>0</v>
      </c>
      <c r="I24" s="17" t="e">
        <f t="shared" si="2"/>
        <v>#DIV/0!</v>
      </c>
      <c r="K24" s="14">
        <v>0.75</v>
      </c>
      <c r="L24" s="14">
        <f t="shared" si="0"/>
        <v>0</v>
      </c>
    </row>
    <row r="25" spans="1:12" ht="11.25">
      <c r="A25" s="11">
        <v>20</v>
      </c>
      <c r="B25" s="16"/>
      <c r="C25" s="12"/>
      <c r="D25" s="13"/>
      <c r="E25" s="13"/>
      <c r="F25" s="13"/>
      <c r="G25" s="54"/>
      <c r="H25" s="13">
        <f t="shared" si="1"/>
        <v>0</v>
      </c>
      <c r="I25" s="17" t="e">
        <f t="shared" si="2"/>
        <v>#DIV/0!</v>
      </c>
      <c r="K25" s="14">
        <v>0.75</v>
      </c>
      <c r="L25" s="14">
        <f t="shared" si="0"/>
        <v>0</v>
      </c>
    </row>
    <row r="26" spans="1:12" ht="11.25">
      <c r="A26" s="11">
        <v>21</v>
      </c>
      <c r="B26" s="16"/>
      <c r="C26" s="12"/>
      <c r="D26" s="13"/>
      <c r="E26" s="13"/>
      <c r="F26" s="13"/>
      <c r="G26" s="54"/>
      <c r="H26" s="13">
        <f t="shared" si="1"/>
        <v>0</v>
      </c>
      <c r="I26" s="17" t="e">
        <f t="shared" si="2"/>
        <v>#DIV/0!</v>
      </c>
      <c r="K26" s="14">
        <v>0.75</v>
      </c>
      <c r="L26" s="14">
        <f t="shared" si="0"/>
        <v>0</v>
      </c>
    </row>
    <row r="27" spans="1:12" ht="11.25">
      <c r="A27" s="11">
        <v>22</v>
      </c>
      <c r="B27" s="16"/>
      <c r="C27" s="12"/>
      <c r="D27" s="18"/>
      <c r="E27" s="18"/>
      <c r="F27" s="44"/>
      <c r="G27" s="62"/>
      <c r="H27" s="13">
        <f t="shared" si="1"/>
        <v>0</v>
      </c>
      <c r="I27" s="17" t="e">
        <f t="shared" si="2"/>
        <v>#DIV/0!</v>
      </c>
      <c r="K27" s="14">
        <v>0.75</v>
      </c>
      <c r="L27" s="14">
        <f t="shared" si="0"/>
        <v>0</v>
      </c>
    </row>
    <row r="28" spans="1:12" ht="11.25">
      <c r="A28" s="11">
        <v>23</v>
      </c>
      <c r="B28" s="16"/>
      <c r="C28" s="12"/>
      <c r="D28" s="18"/>
      <c r="E28" s="18"/>
      <c r="F28" s="18"/>
      <c r="G28" s="55"/>
      <c r="H28" s="13">
        <f t="shared" si="1"/>
        <v>0</v>
      </c>
      <c r="I28" s="17" t="e">
        <f t="shared" si="2"/>
        <v>#DIV/0!</v>
      </c>
      <c r="K28" s="14">
        <v>0.75</v>
      </c>
      <c r="L28" s="14">
        <f t="shared" si="0"/>
        <v>0</v>
      </c>
    </row>
    <row r="29" spans="1:12" ht="11.25">
      <c r="A29" s="11">
        <v>24</v>
      </c>
      <c r="B29" s="16"/>
      <c r="C29" s="12"/>
      <c r="D29" s="18"/>
      <c r="E29" s="18"/>
      <c r="F29" s="18"/>
      <c r="G29" s="55"/>
      <c r="H29" s="13">
        <f t="shared" si="1"/>
        <v>0</v>
      </c>
      <c r="I29" s="17" t="e">
        <f t="shared" si="2"/>
        <v>#DIV/0!</v>
      </c>
      <c r="K29" s="14">
        <v>0.75</v>
      </c>
      <c r="L29" s="14">
        <f t="shared" si="0"/>
        <v>0</v>
      </c>
    </row>
    <row r="30" spans="1:12" ht="11.25">
      <c r="A30" s="203" t="s">
        <v>39</v>
      </c>
      <c r="B30" s="204"/>
      <c r="C30" s="19">
        <f aca="true" t="shared" si="3" ref="C30:H30">SUM(C6:C29)</f>
        <v>-4.3999999999999995</v>
      </c>
      <c r="D30" s="19">
        <f t="shared" si="3"/>
        <v>0</v>
      </c>
      <c r="E30" s="19">
        <f t="shared" si="3"/>
        <v>0</v>
      </c>
      <c r="F30" s="32">
        <f t="shared" si="3"/>
        <v>5354.9</v>
      </c>
      <c r="G30" s="19">
        <f t="shared" si="3"/>
        <v>286.6</v>
      </c>
      <c r="H30" s="52">
        <f t="shared" si="3"/>
        <v>5641.5</v>
      </c>
      <c r="I30" s="31" t="s">
        <v>8</v>
      </c>
      <c r="J30" s="39" t="s">
        <v>8</v>
      </c>
      <c r="K30" s="20">
        <v>0.75</v>
      </c>
      <c r="L30" s="40" t="s">
        <v>8</v>
      </c>
    </row>
    <row r="31" spans="1:10" s="25" customFormat="1" ht="11.25">
      <c r="A31" s="21"/>
      <c r="B31" s="22"/>
      <c r="C31" s="22"/>
      <c r="D31" s="23"/>
      <c r="E31" s="23"/>
      <c r="F31" s="23"/>
      <c r="G31" s="23"/>
      <c r="H31" s="23"/>
      <c r="I31" s="22"/>
      <c r="J31" s="24"/>
    </row>
    <row r="32" spans="1:10" s="25" customFormat="1" ht="11.25">
      <c r="A32" s="21"/>
      <c r="B32" s="22"/>
      <c r="C32" s="22"/>
      <c r="D32" s="23"/>
      <c r="E32" s="23"/>
      <c r="F32" s="23"/>
      <c r="G32" s="23"/>
      <c r="H32" s="23"/>
      <c r="I32" s="22"/>
      <c r="J32" s="24"/>
    </row>
    <row r="33" spans="1:10" s="25" customFormat="1" ht="11.25">
      <c r="A33" s="21"/>
      <c r="B33" s="22"/>
      <c r="C33" s="22"/>
      <c r="D33" s="23"/>
      <c r="E33" s="23"/>
      <c r="F33" s="23"/>
      <c r="G33" s="23"/>
      <c r="H33" s="23"/>
      <c r="I33" s="22"/>
      <c r="J33" s="24"/>
    </row>
    <row r="34" spans="1:10" s="25" customFormat="1" ht="11.25">
      <c r="A34" s="21"/>
      <c r="B34" s="22"/>
      <c r="C34" s="22"/>
      <c r="D34" s="23"/>
      <c r="E34" s="23"/>
      <c r="F34" s="23"/>
      <c r="G34" s="23"/>
      <c r="H34" s="23"/>
      <c r="I34" s="26"/>
      <c r="J34" s="24"/>
    </row>
    <row r="35" spans="1:10" s="25" customFormat="1" ht="11.25">
      <c r="A35" s="21"/>
      <c r="B35" s="22"/>
      <c r="C35" s="22"/>
      <c r="D35" s="23"/>
      <c r="E35" s="23"/>
      <c r="F35" s="23"/>
      <c r="G35" s="23"/>
      <c r="H35" s="23"/>
      <c r="I35" s="22"/>
      <c r="J35" s="24"/>
    </row>
    <row r="36" spans="1:10" s="25" customFormat="1" ht="11.25">
      <c r="A36" s="21"/>
      <c r="B36" s="22"/>
      <c r="C36" s="22"/>
      <c r="D36" s="23"/>
      <c r="E36" s="23"/>
      <c r="F36" s="23"/>
      <c r="G36" s="23"/>
      <c r="H36" s="23"/>
      <c r="I36" s="22"/>
      <c r="J36" s="24"/>
    </row>
    <row r="37" spans="1:10" s="25" customFormat="1" ht="11.25">
      <c r="A37" s="21"/>
      <c r="B37" s="22"/>
      <c r="C37" s="22"/>
      <c r="D37" s="23"/>
      <c r="E37" s="23"/>
      <c r="F37" s="23"/>
      <c r="G37" s="23"/>
      <c r="H37" s="23"/>
      <c r="I37" s="22"/>
      <c r="J37" s="24"/>
    </row>
    <row r="38" spans="1:10" s="25" customFormat="1" ht="11.25">
      <c r="A38" s="24"/>
      <c r="D38" s="23"/>
      <c r="E38" s="23"/>
      <c r="F38" s="23"/>
      <c r="G38" s="23"/>
      <c r="H38" s="23"/>
      <c r="J38" s="24"/>
    </row>
    <row r="39" spans="1:10" s="25" customFormat="1" ht="11.25">
      <c r="A39" s="24"/>
      <c r="D39" s="23"/>
      <c r="E39" s="23"/>
      <c r="F39" s="23"/>
      <c r="G39" s="23"/>
      <c r="H39" s="23"/>
      <c r="J39" s="24"/>
    </row>
    <row r="40" spans="1:10" s="25" customFormat="1" ht="11.25">
      <c r="A40" s="24"/>
      <c r="D40" s="23"/>
      <c r="E40" s="23"/>
      <c r="F40" s="23"/>
      <c r="G40" s="23"/>
      <c r="H40" s="23"/>
      <c r="J40" s="24"/>
    </row>
    <row r="41" spans="1:10" s="25" customFormat="1" ht="11.25">
      <c r="A41" s="24"/>
      <c r="J41" s="24"/>
    </row>
    <row r="42" spans="1:10" s="25" customFormat="1" ht="11.25">
      <c r="A42" s="24"/>
      <c r="J42" s="24"/>
    </row>
  </sheetData>
  <mergeCells count="6">
    <mergeCell ref="A30:B30"/>
    <mergeCell ref="A3:A4"/>
    <mergeCell ref="B3:B4"/>
    <mergeCell ref="A1:L1"/>
    <mergeCell ref="J3:J4"/>
    <mergeCell ref="K3:K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8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workbookViewId="0" topLeftCell="A1">
      <pane xSplit="2" ySplit="4" topLeftCell="I2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30" sqref="F30"/>
    </sheetView>
  </sheetViews>
  <sheetFormatPr defaultColWidth="9.00390625" defaultRowHeight="12.75"/>
  <cols>
    <col min="1" max="1" width="5.375" style="66" customWidth="1"/>
    <col min="2" max="2" width="24.625" style="66" customWidth="1"/>
    <col min="3" max="3" width="20.75390625" style="66" customWidth="1"/>
    <col min="4" max="5" width="9.25390625" style="66" hidden="1" customWidth="1"/>
    <col min="6" max="6" width="17.375" style="66" customWidth="1"/>
    <col min="7" max="7" width="18.125" style="66" customWidth="1"/>
    <col min="8" max="8" width="22.125" style="66" customWidth="1"/>
    <col min="9" max="9" width="14.25390625" style="66" customWidth="1"/>
    <col min="10" max="10" width="13.75390625" style="66" customWidth="1"/>
    <col min="11" max="11" width="12.25390625" style="66" customWidth="1"/>
    <col min="12" max="12" width="12.875" style="66" customWidth="1"/>
    <col min="13" max="16384" width="9.125" style="66" customWidth="1"/>
  </cols>
  <sheetData>
    <row r="1" spans="1:12" ht="54.75" customHeight="1">
      <c r="A1" s="211" t="s">
        <v>151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</row>
    <row r="2" spans="1:9" ht="11.25">
      <c r="A2" s="67"/>
      <c r="B2" s="67"/>
      <c r="C2" s="67"/>
      <c r="D2" s="67"/>
      <c r="E2" s="67"/>
      <c r="F2" s="67"/>
      <c r="G2" s="67"/>
      <c r="H2" s="67"/>
      <c r="I2" s="67"/>
    </row>
    <row r="3" spans="1:12" ht="111.75" customHeight="1">
      <c r="A3" s="214" t="s">
        <v>14</v>
      </c>
      <c r="B3" s="203" t="s">
        <v>102</v>
      </c>
      <c r="C3" s="68" t="s">
        <v>36</v>
      </c>
      <c r="D3" s="69"/>
      <c r="E3" s="69"/>
      <c r="F3" s="57" t="s">
        <v>198</v>
      </c>
      <c r="G3" s="57" t="s">
        <v>207</v>
      </c>
      <c r="H3" s="70" t="s">
        <v>139</v>
      </c>
      <c r="I3" s="57" t="s">
        <v>24</v>
      </c>
      <c r="J3" s="209" t="s">
        <v>11</v>
      </c>
      <c r="K3" s="209" t="s">
        <v>5</v>
      </c>
      <c r="L3" s="71" t="s">
        <v>6</v>
      </c>
    </row>
    <row r="4" spans="1:12" ht="42.75" customHeight="1">
      <c r="A4" s="214"/>
      <c r="B4" s="203"/>
      <c r="C4" s="57" t="s">
        <v>22</v>
      </c>
      <c r="D4" s="72" t="s">
        <v>7</v>
      </c>
      <c r="E4" s="72" t="s">
        <v>7</v>
      </c>
      <c r="F4" s="57" t="s">
        <v>26</v>
      </c>
      <c r="G4" s="57" t="s">
        <v>7</v>
      </c>
      <c r="H4" s="57" t="s">
        <v>27</v>
      </c>
      <c r="I4" s="57" t="s">
        <v>38</v>
      </c>
      <c r="J4" s="210"/>
      <c r="K4" s="210"/>
      <c r="L4" s="71" t="s">
        <v>29</v>
      </c>
    </row>
    <row r="5" spans="1:12" s="10" customFormat="1" ht="11.25" customHeight="1">
      <c r="A5" s="8">
        <v>1</v>
      </c>
      <c r="B5" s="8">
        <v>2</v>
      </c>
      <c r="C5" s="8">
        <v>3</v>
      </c>
      <c r="D5" s="79"/>
      <c r="E5" s="79"/>
      <c r="F5" s="8">
        <v>4</v>
      </c>
      <c r="G5" s="8">
        <v>5</v>
      </c>
      <c r="H5" s="8">
        <v>6</v>
      </c>
      <c r="I5" s="8">
        <v>7</v>
      </c>
      <c r="J5" s="8">
        <v>8</v>
      </c>
      <c r="K5" s="8">
        <v>9</v>
      </c>
      <c r="L5" s="8">
        <v>10</v>
      </c>
    </row>
    <row r="6" spans="1:12" ht="11.25">
      <c r="A6" s="90">
        <v>1</v>
      </c>
      <c r="B6" s="16" t="s">
        <v>174</v>
      </c>
      <c r="C6" s="12">
        <v>0</v>
      </c>
      <c r="D6" s="13"/>
      <c r="E6" s="13"/>
      <c r="F6" s="61">
        <v>2979.8</v>
      </c>
      <c r="G6" s="185">
        <v>55</v>
      </c>
      <c r="H6" s="185">
        <f>F6+G6</f>
        <v>3034.8</v>
      </c>
      <c r="I6" s="74">
        <f>C6/H6*100</f>
        <v>0</v>
      </c>
      <c r="J6" s="10">
        <v>1</v>
      </c>
      <c r="K6" s="91">
        <v>0.75</v>
      </c>
      <c r="L6" s="92">
        <f aca="true" t="shared" si="0" ref="L6:L29">J6*K6</f>
        <v>0.75</v>
      </c>
    </row>
    <row r="7" spans="1:12" ht="11.25">
      <c r="A7" s="90">
        <v>2</v>
      </c>
      <c r="B7" s="16" t="s">
        <v>173</v>
      </c>
      <c r="C7" s="12">
        <v>0</v>
      </c>
      <c r="D7" s="13"/>
      <c r="E7" s="13"/>
      <c r="F7" s="61">
        <v>167</v>
      </c>
      <c r="G7" s="33">
        <v>4.5</v>
      </c>
      <c r="H7" s="33">
        <f aca="true" t="shared" si="1" ref="H7:H29">F7+G7</f>
        <v>171.5</v>
      </c>
      <c r="I7" s="74">
        <f aca="true" t="shared" si="2" ref="I7:I29">C7/H7*100</f>
        <v>0</v>
      </c>
      <c r="J7" s="10">
        <v>1</v>
      </c>
      <c r="K7" s="91">
        <v>0.75</v>
      </c>
      <c r="L7" s="91">
        <f t="shared" si="0"/>
        <v>0.75</v>
      </c>
    </row>
    <row r="8" spans="1:12" ht="11.25">
      <c r="A8" s="90">
        <v>3</v>
      </c>
      <c r="B8" s="16" t="s">
        <v>175</v>
      </c>
      <c r="C8" s="12">
        <v>0</v>
      </c>
      <c r="D8" s="13"/>
      <c r="E8" s="13"/>
      <c r="F8" s="61">
        <v>448</v>
      </c>
      <c r="G8" s="33">
        <v>35</v>
      </c>
      <c r="H8" s="33">
        <f t="shared" si="1"/>
        <v>483</v>
      </c>
      <c r="I8" s="74">
        <f t="shared" si="2"/>
        <v>0</v>
      </c>
      <c r="J8" s="10">
        <v>1</v>
      </c>
      <c r="K8" s="91">
        <v>0.75</v>
      </c>
      <c r="L8" s="91">
        <f t="shared" si="0"/>
        <v>0.75</v>
      </c>
    </row>
    <row r="9" spans="1:12" ht="11.25">
      <c r="A9" s="90">
        <v>4</v>
      </c>
      <c r="B9" s="16" t="s">
        <v>176</v>
      </c>
      <c r="C9" s="12">
        <v>0</v>
      </c>
      <c r="D9" s="13"/>
      <c r="E9" s="13"/>
      <c r="F9" s="61">
        <v>89</v>
      </c>
      <c r="G9" s="33">
        <v>2.5</v>
      </c>
      <c r="H9" s="33">
        <f t="shared" si="1"/>
        <v>91.5</v>
      </c>
      <c r="I9" s="74">
        <f t="shared" si="2"/>
        <v>0</v>
      </c>
      <c r="J9" s="10">
        <v>1</v>
      </c>
      <c r="K9" s="91">
        <v>0.75</v>
      </c>
      <c r="L9" s="91">
        <f t="shared" si="0"/>
        <v>0.75</v>
      </c>
    </row>
    <row r="10" spans="1:12" ht="11.25">
      <c r="A10" s="90">
        <v>5</v>
      </c>
      <c r="B10" s="16" t="s">
        <v>177</v>
      </c>
      <c r="C10" s="12">
        <v>0</v>
      </c>
      <c r="D10" s="13"/>
      <c r="E10" s="13"/>
      <c r="F10" s="61">
        <v>95.1</v>
      </c>
      <c r="G10" s="33">
        <v>19</v>
      </c>
      <c r="H10" s="33">
        <f t="shared" si="1"/>
        <v>114.1</v>
      </c>
      <c r="I10" s="74">
        <f t="shared" si="2"/>
        <v>0</v>
      </c>
      <c r="J10" s="10">
        <v>1</v>
      </c>
      <c r="K10" s="91">
        <v>0.75</v>
      </c>
      <c r="L10" s="91">
        <f t="shared" si="0"/>
        <v>0.75</v>
      </c>
    </row>
    <row r="11" spans="1:12" ht="11.25">
      <c r="A11" s="90">
        <v>6</v>
      </c>
      <c r="B11" s="16" t="s">
        <v>178</v>
      </c>
      <c r="C11" s="12">
        <v>0</v>
      </c>
      <c r="D11" s="13"/>
      <c r="E11" s="13"/>
      <c r="F11" s="61">
        <v>102</v>
      </c>
      <c r="G11" s="33">
        <v>4</v>
      </c>
      <c r="H11" s="33">
        <f t="shared" si="1"/>
        <v>106</v>
      </c>
      <c r="I11" s="74">
        <f t="shared" si="2"/>
        <v>0</v>
      </c>
      <c r="J11" s="10">
        <v>1</v>
      </c>
      <c r="K11" s="91">
        <v>0.75</v>
      </c>
      <c r="L11" s="91">
        <f t="shared" si="0"/>
        <v>0.75</v>
      </c>
    </row>
    <row r="12" spans="1:12" ht="11.25">
      <c r="A12" s="90">
        <v>7</v>
      </c>
      <c r="B12" s="16" t="s">
        <v>179</v>
      </c>
      <c r="C12" s="12">
        <v>0</v>
      </c>
      <c r="D12" s="13"/>
      <c r="E12" s="13"/>
      <c r="F12" s="61">
        <v>107</v>
      </c>
      <c r="G12" s="33">
        <v>5</v>
      </c>
      <c r="H12" s="33">
        <f t="shared" si="1"/>
        <v>112</v>
      </c>
      <c r="I12" s="74">
        <f t="shared" si="2"/>
        <v>0</v>
      </c>
      <c r="J12" s="10">
        <v>1</v>
      </c>
      <c r="K12" s="91">
        <v>0.75</v>
      </c>
      <c r="L12" s="91">
        <f t="shared" si="0"/>
        <v>0.75</v>
      </c>
    </row>
    <row r="13" spans="1:12" ht="11.25">
      <c r="A13" s="90">
        <v>8</v>
      </c>
      <c r="B13" s="16" t="s">
        <v>181</v>
      </c>
      <c r="C13" s="12">
        <v>0</v>
      </c>
      <c r="D13" s="13"/>
      <c r="E13" s="13"/>
      <c r="F13" s="61">
        <v>177</v>
      </c>
      <c r="G13" s="33">
        <v>7.5</v>
      </c>
      <c r="H13" s="33">
        <f t="shared" si="1"/>
        <v>184.5</v>
      </c>
      <c r="I13" s="74">
        <f t="shared" si="2"/>
        <v>0</v>
      </c>
      <c r="J13" s="10">
        <v>1</v>
      </c>
      <c r="K13" s="91">
        <v>0.75</v>
      </c>
      <c r="L13" s="91">
        <f t="shared" si="0"/>
        <v>0.75</v>
      </c>
    </row>
    <row r="14" spans="1:12" ht="11.25">
      <c r="A14" s="90">
        <v>9</v>
      </c>
      <c r="B14" s="16" t="s">
        <v>180</v>
      </c>
      <c r="C14" s="12">
        <v>0</v>
      </c>
      <c r="D14" s="13"/>
      <c r="E14" s="13"/>
      <c r="F14" s="61">
        <v>136</v>
      </c>
      <c r="G14" s="33">
        <v>4</v>
      </c>
      <c r="H14" s="33">
        <f t="shared" si="1"/>
        <v>140</v>
      </c>
      <c r="I14" s="74">
        <f t="shared" si="2"/>
        <v>0</v>
      </c>
      <c r="J14" s="10">
        <v>1</v>
      </c>
      <c r="K14" s="91">
        <v>0.75</v>
      </c>
      <c r="L14" s="91">
        <f t="shared" si="0"/>
        <v>0.75</v>
      </c>
    </row>
    <row r="15" spans="1:12" ht="11.25">
      <c r="A15" s="90">
        <v>10</v>
      </c>
      <c r="B15" s="16" t="s">
        <v>182</v>
      </c>
      <c r="C15" s="12">
        <v>0</v>
      </c>
      <c r="D15" s="13"/>
      <c r="E15" s="13"/>
      <c r="F15" s="61">
        <v>380</v>
      </c>
      <c r="G15" s="33">
        <v>48</v>
      </c>
      <c r="H15" s="33">
        <f t="shared" si="1"/>
        <v>428</v>
      </c>
      <c r="I15" s="74">
        <f t="shared" si="2"/>
        <v>0</v>
      </c>
      <c r="J15" s="10">
        <v>1</v>
      </c>
      <c r="K15" s="91">
        <v>0.75</v>
      </c>
      <c r="L15" s="91">
        <f t="shared" si="0"/>
        <v>0.75</v>
      </c>
    </row>
    <row r="16" spans="1:12" ht="11.25">
      <c r="A16" s="90">
        <v>11</v>
      </c>
      <c r="B16" s="16" t="s">
        <v>183</v>
      </c>
      <c r="C16" s="12">
        <v>0</v>
      </c>
      <c r="D16" s="13"/>
      <c r="E16" s="13"/>
      <c r="F16" s="61">
        <v>372</v>
      </c>
      <c r="G16" s="33">
        <v>49.1</v>
      </c>
      <c r="H16" s="33">
        <f t="shared" si="1"/>
        <v>421.1</v>
      </c>
      <c r="I16" s="74">
        <f t="shared" si="2"/>
        <v>0</v>
      </c>
      <c r="J16" s="10">
        <v>1</v>
      </c>
      <c r="K16" s="91">
        <v>0.75</v>
      </c>
      <c r="L16" s="91">
        <f t="shared" si="0"/>
        <v>0.75</v>
      </c>
    </row>
    <row r="17" spans="1:12" ht="11.25">
      <c r="A17" s="90">
        <v>12</v>
      </c>
      <c r="B17" s="16" t="s">
        <v>184</v>
      </c>
      <c r="C17" s="12">
        <v>0</v>
      </c>
      <c r="D17" s="13"/>
      <c r="E17" s="13"/>
      <c r="F17" s="61">
        <v>302</v>
      </c>
      <c r="G17" s="33">
        <v>53</v>
      </c>
      <c r="H17" s="33">
        <f t="shared" si="1"/>
        <v>355</v>
      </c>
      <c r="I17" s="74">
        <f t="shared" si="2"/>
        <v>0</v>
      </c>
      <c r="J17" s="10">
        <v>1</v>
      </c>
      <c r="K17" s="91">
        <v>0.75</v>
      </c>
      <c r="L17" s="91">
        <f t="shared" si="0"/>
        <v>0.75</v>
      </c>
    </row>
    <row r="18" spans="1:12" ht="11.25">
      <c r="A18" s="90">
        <v>13</v>
      </c>
      <c r="B18" s="73"/>
      <c r="C18" s="12"/>
      <c r="D18" s="13"/>
      <c r="E18" s="13"/>
      <c r="F18" s="13"/>
      <c r="G18" s="54"/>
      <c r="H18" s="33">
        <f t="shared" si="1"/>
        <v>0</v>
      </c>
      <c r="I18" s="74" t="e">
        <f t="shared" si="2"/>
        <v>#DIV/0!</v>
      </c>
      <c r="J18" s="10"/>
      <c r="K18" s="91">
        <v>0.75</v>
      </c>
      <c r="L18" s="91">
        <f t="shared" si="0"/>
        <v>0</v>
      </c>
    </row>
    <row r="19" spans="1:12" ht="11.25">
      <c r="A19" s="90">
        <v>14</v>
      </c>
      <c r="B19" s="73"/>
      <c r="C19" s="12"/>
      <c r="D19" s="13"/>
      <c r="E19" s="13"/>
      <c r="F19" s="13"/>
      <c r="G19" s="54"/>
      <c r="H19" s="33">
        <f t="shared" si="1"/>
        <v>0</v>
      </c>
      <c r="I19" s="74" t="e">
        <f t="shared" si="2"/>
        <v>#DIV/0!</v>
      </c>
      <c r="J19" s="10"/>
      <c r="K19" s="91">
        <v>0.75</v>
      </c>
      <c r="L19" s="91">
        <f t="shared" si="0"/>
        <v>0</v>
      </c>
    </row>
    <row r="20" spans="1:12" ht="11.25">
      <c r="A20" s="90">
        <v>15</v>
      </c>
      <c r="B20" s="73"/>
      <c r="C20" s="12"/>
      <c r="D20" s="13"/>
      <c r="E20" s="13"/>
      <c r="F20" s="13"/>
      <c r="G20" s="54"/>
      <c r="H20" s="33">
        <f t="shared" si="1"/>
        <v>0</v>
      </c>
      <c r="I20" s="74" t="e">
        <f t="shared" si="2"/>
        <v>#DIV/0!</v>
      </c>
      <c r="J20" s="10"/>
      <c r="K20" s="91">
        <v>0.75</v>
      </c>
      <c r="L20" s="91">
        <f t="shared" si="0"/>
        <v>0</v>
      </c>
    </row>
    <row r="21" spans="1:12" ht="11.25">
      <c r="A21" s="90">
        <v>16</v>
      </c>
      <c r="B21" s="73"/>
      <c r="C21" s="12"/>
      <c r="D21" s="13"/>
      <c r="E21" s="13"/>
      <c r="F21" s="13"/>
      <c r="G21" s="54"/>
      <c r="H21" s="33">
        <f t="shared" si="1"/>
        <v>0</v>
      </c>
      <c r="I21" s="74" t="e">
        <f t="shared" si="2"/>
        <v>#DIV/0!</v>
      </c>
      <c r="J21" s="10"/>
      <c r="K21" s="91">
        <v>0.75</v>
      </c>
      <c r="L21" s="91">
        <f t="shared" si="0"/>
        <v>0</v>
      </c>
    </row>
    <row r="22" spans="1:12" ht="11.25">
      <c r="A22" s="90">
        <v>17</v>
      </c>
      <c r="B22" s="73"/>
      <c r="C22" s="12"/>
      <c r="D22" s="13"/>
      <c r="E22" s="13"/>
      <c r="F22" s="13"/>
      <c r="G22" s="54"/>
      <c r="H22" s="33">
        <f t="shared" si="1"/>
        <v>0</v>
      </c>
      <c r="I22" s="74" t="e">
        <f t="shared" si="2"/>
        <v>#DIV/0!</v>
      </c>
      <c r="J22" s="10"/>
      <c r="K22" s="91">
        <v>0.75</v>
      </c>
      <c r="L22" s="91">
        <f t="shared" si="0"/>
        <v>0</v>
      </c>
    </row>
    <row r="23" spans="1:12" ht="11.25">
      <c r="A23" s="90">
        <v>18</v>
      </c>
      <c r="B23" s="73"/>
      <c r="C23" s="12"/>
      <c r="D23" s="13"/>
      <c r="E23" s="13"/>
      <c r="F23" s="13"/>
      <c r="G23" s="54"/>
      <c r="H23" s="33">
        <f t="shared" si="1"/>
        <v>0</v>
      </c>
      <c r="I23" s="74" t="e">
        <f t="shared" si="2"/>
        <v>#DIV/0!</v>
      </c>
      <c r="J23" s="10"/>
      <c r="K23" s="91">
        <v>0.75</v>
      </c>
      <c r="L23" s="91">
        <f t="shared" si="0"/>
        <v>0</v>
      </c>
    </row>
    <row r="24" spans="1:12" ht="11.25">
      <c r="A24" s="90">
        <v>19</v>
      </c>
      <c r="B24" s="73"/>
      <c r="C24" s="12"/>
      <c r="D24" s="13"/>
      <c r="E24" s="13"/>
      <c r="F24" s="13"/>
      <c r="G24" s="54"/>
      <c r="H24" s="33">
        <f t="shared" si="1"/>
        <v>0</v>
      </c>
      <c r="I24" s="74" t="e">
        <f t="shared" si="2"/>
        <v>#DIV/0!</v>
      </c>
      <c r="J24" s="10"/>
      <c r="K24" s="91">
        <v>0.75</v>
      </c>
      <c r="L24" s="91">
        <f t="shared" si="0"/>
        <v>0</v>
      </c>
    </row>
    <row r="25" spans="1:12" ht="11.25">
      <c r="A25" s="90">
        <v>20</v>
      </c>
      <c r="B25" s="73"/>
      <c r="C25" s="12"/>
      <c r="D25" s="13"/>
      <c r="E25" s="13"/>
      <c r="F25" s="13"/>
      <c r="G25" s="54"/>
      <c r="H25" s="33">
        <f t="shared" si="1"/>
        <v>0</v>
      </c>
      <c r="I25" s="74" t="e">
        <f t="shared" si="2"/>
        <v>#DIV/0!</v>
      </c>
      <c r="J25" s="10"/>
      <c r="K25" s="91">
        <v>0.75</v>
      </c>
      <c r="L25" s="91">
        <f t="shared" si="0"/>
        <v>0</v>
      </c>
    </row>
    <row r="26" spans="1:12" ht="11.25">
      <c r="A26" s="90">
        <v>21</v>
      </c>
      <c r="B26" s="73"/>
      <c r="C26" s="12"/>
      <c r="D26" s="13"/>
      <c r="E26" s="13"/>
      <c r="F26" s="13"/>
      <c r="G26" s="54"/>
      <c r="H26" s="33">
        <f t="shared" si="1"/>
        <v>0</v>
      </c>
      <c r="I26" s="74" t="e">
        <f t="shared" si="2"/>
        <v>#DIV/0!</v>
      </c>
      <c r="J26" s="10"/>
      <c r="K26" s="91">
        <v>0.75</v>
      </c>
      <c r="L26" s="91">
        <f t="shared" si="0"/>
        <v>0</v>
      </c>
    </row>
    <row r="27" spans="1:12" ht="11.25">
      <c r="A27" s="90">
        <v>22</v>
      </c>
      <c r="B27" s="73"/>
      <c r="C27" s="12"/>
      <c r="D27" s="18"/>
      <c r="E27" s="18"/>
      <c r="F27" s="44"/>
      <c r="G27" s="62"/>
      <c r="H27" s="33">
        <f t="shared" si="1"/>
        <v>0</v>
      </c>
      <c r="I27" s="74" t="e">
        <f t="shared" si="2"/>
        <v>#DIV/0!</v>
      </c>
      <c r="J27" s="10"/>
      <c r="K27" s="91">
        <v>0.75</v>
      </c>
      <c r="L27" s="91">
        <f t="shared" si="0"/>
        <v>0</v>
      </c>
    </row>
    <row r="28" spans="1:12" ht="11.25">
      <c r="A28" s="90">
        <v>23</v>
      </c>
      <c r="B28" s="73"/>
      <c r="C28" s="12"/>
      <c r="D28" s="18"/>
      <c r="E28" s="18"/>
      <c r="F28" s="18"/>
      <c r="G28" s="55"/>
      <c r="H28" s="33">
        <f t="shared" si="1"/>
        <v>0</v>
      </c>
      <c r="I28" s="74" t="e">
        <f t="shared" si="2"/>
        <v>#DIV/0!</v>
      </c>
      <c r="J28" s="10"/>
      <c r="K28" s="91">
        <v>0.75</v>
      </c>
      <c r="L28" s="91">
        <f t="shared" si="0"/>
        <v>0</v>
      </c>
    </row>
    <row r="29" spans="1:12" ht="11.25">
      <c r="A29" s="90">
        <v>24</v>
      </c>
      <c r="B29" s="73"/>
      <c r="C29" s="12"/>
      <c r="D29" s="18"/>
      <c r="E29" s="18"/>
      <c r="F29" s="18"/>
      <c r="G29" s="55"/>
      <c r="H29" s="33">
        <f t="shared" si="1"/>
        <v>0</v>
      </c>
      <c r="I29" s="74" t="e">
        <f t="shared" si="2"/>
        <v>#DIV/0!</v>
      </c>
      <c r="J29" s="10"/>
      <c r="K29" s="91">
        <v>0.75</v>
      </c>
      <c r="L29" s="91">
        <f t="shared" si="0"/>
        <v>0</v>
      </c>
    </row>
    <row r="30" spans="1:12" ht="11.25">
      <c r="A30" s="212" t="s">
        <v>39</v>
      </c>
      <c r="B30" s="213"/>
      <c r="C30" s="19">
        <f aca="true" t="shared" si="3" ref="C30:H30">SUM(C6:C29)</f>
        <v>0</v>
      </c>
      <c r="D30" s="19">
        <f t="shared" si="3"/>
        <v>0</v>
      </c>
      <c r="E30" s="19">
        <f t="shared" si="3"/>
        <v>0</v>
      </c>
      <c r="F30" s="32">
        <f t="shared" si="3"/>
        <v>5354.9</v>
      </c>
      <c r="G30" s="19">
        <f t="shared" si="3"/>
        <v>286.6</v>
      </c>
      <c r="H30" s="19">
        <f t="shared" si="3"/>
        <v>5641.5</v>
      </c>
      <c r="I30" s="88" t="s">
        <v>8</v>
      </c>
      <c r="J30" s="89" t="s">
        <v>8</v>
      </c>
      <c r="K30" s="93">
        <v>0.75</v>
      </c>
      <c r="L30" s="94" t="s">
        <v>8</v>
      </c>
    </row>
    <row r="31" spans="1:9" s="77" customFormat="1" ht="11.25">
      <c r="A31" s="75"/>
      <c r="B31" s="75"/>
      <c r="C31" s="75"/>
      <c r="D31" s="76"/>
      <c r="E31" s="76"/>
      <c r="F31" s="76"/>
      <c r="G31" s="76"/>
      <c r="H31" s="76"/>
      <c r="I31" s="75"/>
    </row>
    <row r="32" spans="1:9" s="77" customFormat="1" ht="11.25">
      <c r="A32" s="75"/>
      <c r="B32" s="75"/>
      <c r="C32" s="75"/>
      <c r="D32" s="76"/>
      <c r="E32" s="76"/>
      <c r="F32" s="76"/>
      <c r="G32" s="76"/>
      <c r="H32" s="76"/>
      <c r="I32" s="75"/>
    </row>
    <row r="33" spans="1:9" s="77" customFormat="1" ht="11.25">
      <c r="A33" s="75"/>
      <c r="B33" s="75"/>
      <c r="C33" s="75"/>
      <c r="D33" s="76"/>
      <c r="E33" s="76"/>
      <c r="F33" s="76"/>
      <c r="G33" s="76"/>
      <c r="H33" s="76"/>
      <c r="I33" s="75"/>
    </row>
    <row r="34" spans="1:9" s="77" customFormat="1" ht="11.25">
      <c r="A34" s="75"/>
      <c r="B34" s="75"/>
      <c r="C34" s="75"/>
      <c r="D34" s="76"/>
      <c r="E34" s="76"/>
      <c r="F34" s="76"/>
      <c r="G34" s="76"/>
      <c r="H34" s="76"/>
      <c r="I34" s="78"/>
    </row>
    <row r="35" spans="1:9" s="77" customFormat="1" ht="11.25">
      <c r="A35" s="75"/>
      <c r="B35" s="75"/>
      <c r="C35" s="75"/>
      <c r="D35" s="76"/>
      <c r="E35" s="76"/>
      <c r="F35" s="76"/>
      <c r="G35" s="76"/>
      <c r="H35" s="76"/>
      <c r="I35" s="75"/>
    </row>
    <row r="36" spans="1:9" s="77" customFormat="1" ht="11.25">
      <c r="A36" s="75"/>
      <c r="B36" s="75"/>
      <c r="C36" s="75"/>
      <c r="D36" s="76"/>
      <c r="E36" s="76"/>
      <c r="F36" s="76"/>
      <c r="G36" s="76"/>
      <c r="H36" s="76"/>
      <c r="I36" s="75"/>
    </row>
    <row r="37" spans="1:9" s="77" customFormat="1" ht="11.25">
      <c r="A37" s="75"/>
      <c r="B37" s="75"/>
      <c r="C37" s="75"/>
      <c r="D37" s="76"/>
      <c r="E37" s="76"/>
      <c r="F37" s="76"/>
      <c r="G37" s="76"/>
      <c r="H37" s="76"/>
      <c r="I37" s="75"/>
    </row>
    <row r="38" spans="4:8" s="77" customFormat="1" ht="11.25">
      <c r="D38" s="76"/>
      <c r="E38" s="76"/>
      <c r="F38" s="76"/>
      <c r="G38" s="76"/>
      <c r="H38" s="76"/>
    </row>
    <row r="39" spans="4:8" s="77" customFormat="1" ht="11.25">
      <c r="D39" s="76"/>
      <c r="E39" s="76"/>
      <c r="F39" s="76"/>
      <c r="G39" s="76"/>
      <c r="H39" s="76"/>
    </row>
    <row r="40" spans="4:8" s="77" customFormat="1" ht="11.25">
      <c r="D40" s="76"/>
      <c r="E40" s="76"/>
      <c r="F40" s="76"/>
      <c r="G40" s="76"/>
      <c r="H40" s="76"/>
    </row>
    <row r="41" s="77" customFormat="1" ht="11.25"/>
    <row r="42" s="77" customFormat="1" ht="11.25"/>
  </sheetData>
  <mergeCells count="6">
    <mergeCell ref="J3:J4"/>
    <mergeCell ref="K3:K4"/>
    <mergeCell ref="A1:L1"/>
    <mergeCell ref="A30:B30"/>
    <mergeCell ref="A3:A4"/>
    <mergeCell ref="B3:B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87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42"/>
  <sheetViews>
    <sheetView workbookViewId="0" topLeftCell="G4">
      <selection activeCell="J15" sqref="J15"/>
    </sheetView>
  </sheetViews>
  <sheetFormatPr defaultColWidth="9.00390625" defaultRowHeight="12.75"/>
  <cols>
    <col min="1" max="1" width="6.25390625" style="1" customWidth="1"/>
    <col min="2" max="2" width="24.25390625" style="2" customWidth="1"/>
    <col min="3" max="3" width="22.375" style="2" customWidth="1"/>
    <col min="4" max="5" width="9.25390625" style="2" hidden="1" customWidth="1"/>
    <col min="6" max="6" width="16.875" style="2" customWidth="1"/>
    <col min="7" max="7" width="20.75390625" style="2" customWidth="1"/>
    <col min="8" max="8" width="23.375" style="2" customWidth="1"/>
    <col min="9" max="9" width="14.25390625" style="2" customWidth="1"/>
    <col min="10" max="10" width="15.125" style="1" customWidth="1"/>
    <col min="11" max="11" width="14.625" style="2" customWidth="1"/>
    <col min="12" max="12" width="13.25390625" style="2" customWidth="1"/>
    <col min="13" max="16384" width="9.125" style="2" customWidth="1"/>
  </cols>
  <sheetData>
    <row r="1" spans="1:12" ht="55.5" customHeight="1">
      <c r="A1" s="207" t="s">
        <v>152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</row>
    <row r="2" spans="1:9" ht="11.25">
      <c r="A2" s="3"/>
      <c r="B2" s="4"/>
      <c r="C2" s="4"/>
      <c r="D2" s="4"/>
      <c r="E2" s="4"/>
      <c r="F2" s="4"/>
      <c r="G2" s="4"/>
      <c r="H2" s="4"/>
      <c r="I2" s="4"/>
    </row>
    <row r="3" spans="1:12" ht="176.25" customHeight="1">
      <c r="A3" s="205" t="s">
        <v>14</v>
      </c>
      <c r="B3" s="203" t="s">
        <v>102</v>
      </c>
      <c r="C3" s="6" t="s">
        <v>140</v>
      </c>
      <c r="D3" s="27"/>
      <c r="E3" s="27"/>
      <c r="F3" s="36" t="s">
        <v>192</v>
      </c>
      <c r="G3" s="36" t="s">
        <v>208</v>
      </c>
      <c r="H3" s="29" t="s">
        <v>141</v>
      </c>
      <c r="I3" s="5" t="s">
        <v>41</v>
      </c>
      <c r="J3" s="197" t="s">
        <v>15</v>
      </c>
      <c r="K3" s="197" t="s">
        <v>16</v>
      </c>
      <c r="L3" s="6" t="s">
        <v>6</v>
      </c>
    </row>
    <row r="4" spans="1:12" s="10" customFormat="1" ht="42.75" customHeight="1">
      <c r="A4" s="205"/>
      <c r="B4" s="203"/>
      <c r="C4" s="8" t="s">
        <v>26</v>
      </c>
      <c r="D4" s="7" t="s">
        <v>7</v>
      </c>
      <c r="E4" s="7" t="s">
        <v>7</v>
      </c>
      <c r="F4" s="8" t="s">
        <v>26</v>
      </c>
      <c r="G4" s="8" t="s">
        <v>154</v>
      </c>
      <c r="H4" s="8" t="s">
        <v>40</v>
      </c>
      <c r="I4" s="8" t="s">
        <v>38</v>
      </c>
      <c r="J4" s="198"/>
      <c r="K4" s="198"/>
      <c r="L4" s="9" t="s">
        <v>29</v>
      </c>
    </row>
    <row r="5" spans="1:12" s="10" customFormat="1" ht="10.5" customHeight="1">
      <c r="A5" s="49">
        <v>1</v>
      </c>
      <c r="B5" s="49">
        <v>2</v>
      </c>
      <c r="C5" s="8">
        <v>3</v>
      </c>
      <c r="D5" s="7"/>
      <c r="E5" s="7"/>
      <c r="F5" s="8">
        <v>4</v>
      </c>
      <c r="G5" s="8">
        <v>5</v>
      </c>
      <c r="H5" s="8">
        <v>6</v>
      </c>
      <c r="I5" s="8">
        <v>7</v>
      </c>
      <c r="J5" s="8">
        <v>8</v>
      </c>
      <c r="K5" s="8">
        <v>9</v>
      </c>
      <c r="L5" s="9">
        <v>10</v>
      </c>
    </row>
    <row r="6" spans="1:12" ht="11.25">
      <c r="A6" s="11">
        <v>1</v>
      </c>
      <c r="B6" s="16" t="s">
        <v>174</v>
      </c>
      <c r="C6" s="12">
        <v>0</v>
      </c>
      <c r="D6" s="13"/>
      <c r="E6" s="13"/>
      <c r="F6" s="33">
        <v>11248.4</v>
      </c>
      <c r="G6" s="33">
        <v>7163.3</v>
      </c>
      <c r="H6" s="33">
        <f>F6-G6</f>
        <v>4085.0999999999995</v>
      </c>
      <c r="I6" s="64">
        <f>C6/H6*100</f>
        <v>0</v>
      </c>
      <c r="J6" s="1">
        <v>1</v>
      </c>
      <c r="K6" s="14">
        <v>0.75</v>
      </c>
      <c r="L6" s="14">
        <f aca="true" t="shared" si="0" ref="L6:L29">J6*K6</f>
        <v>0.75</v>
      </c>
    </row>
    <row r="7" spans="1:12" ht="11.25">
      <c r="A7" s="11">
        <v>2</v>
      </c>
      <c r="B7" s="16" t="s">
        <v>173</v>
      </c>
      <c r="C7" s="12">
        <v>0</v>
      </c>
      <c r="D7" s="13"/>
      <c r="E7" s="13"/>
      <c r="F7" s="33">
        <v>1103.2</v>
      </c>
      <c r="G7" s="33">
        <v>45.2</v>
      </c>
      <c r="H7" s="33">
        <f aca="true" t="shared" si="1" ref="H7:H29">F7-G7</f>
        <v>1058</v>
      </c>
      <c r="I7" s="64">
        <f>C7/H7*100</f>
        <v>0</v>
      </c>
      <c r="J7" s="1">
        <v>1</v>
      </c>
      <c r="K7" s="14">
        <v>0.75</v>
      </c>
      <c r="L7" s="14">
        <f t="shared" si="0"/>
        <v>0.75</v>
      </c>
    </row>
    <row r="8" spans="1:12" ht="11.25">
      <c r="A8" s="11">
        <v>3</v>
      </c>
      <c r="B8" s="16" t="s">
        <v>175</v>
      </c>
      <c r="C8" s="12">
        <v>0</v>
      </c>
      <c r="D8" s="13"/>
      <c r="E8" s="13"/>
      <c r="F8" s="33">
        <v>2634.3</v>
      </c>
      <c r="G8" s="33">
        <v>84.4</v>
      </c>
      <c r="H8" s="33">
        <f t="shared" si="1"/>
        <v>2549.9</v>
      </c>
      <c r="I8" s="64">
        <f aca="true" t="shared" si="2" ref="I8:I29">C8/H8*100</f>
        <v>0</v>
      </c>
      <c r="J8" s="1">
        <v>1</v>
      </c>
      <c r="K8" s="14">
        <v>0.75</v>
      </c>
      <c r="L8" s="14">
        <f t="shared" si="0"/>
        <v>0.75</v>
      </c>
    </row>
    <row r="9" spans="1:12" ht="11.25">
      <c r="A9" s="11">
        <v>4</v>
      </c>
      <c r="B9" s="16" t="s">
        <v>176</v>
      </c>
      <c r="C9" s="12">
        <v>0</v>
      </c>
      <c r="D9" s="13"/>
      <c r="E9" s="13"/>
      <c r="F9" s="33">
        <v>939.3</v>
      </c>
      <c r="G9" s="33">
        <v>45.2</v>
      </c>
      <c r="H9" s="33">
        <f t="shared" si="1"/>
        <v>894.0999999999999</v>
      </c>
      <c r="I9" s="64">
        <f t="shared" si="2"/>
        <v>0</v>
      </c>
      <c r="J9" s="1">
        <v>1</v>
      </c>
      <c r="K9" s="14">
        <v>0.75</v>
      </c>
      <c r="L9" s="14">
        <f t="shared" si="0"/>
        <v>0.75</v>
      </c>
    </row>
    <row r="10" spans="1:12" ht="11.25">
      <c r="A10" s="11">
        <v>5</v>
      </c>
      <c r="B10" s="16" t="s">
        <v>177</v>
      </c>
      <c r="C10" s="12">
        <v>0</v>
      </c>
      <c r="D10" s="13"/>
      <c r="E10" s="13"/>
      <c r="F10" s="33">
        <v>973.2</v>
      </c>
      <c r="G10" s="33">
        <v>45.2</v>
      </c>
      <c r="H10" s="33">
        <f t="shared" si="1"/>
        <v>928</v>
      </c>
      <c r="I10" s="64">
        <f t="shared" si="2"/>
        <v>0</v>
      </c>
      <c r="J10" s="1">
        <v>1</v>
      </c>
      <c r="K10" s="14">
        <v>0.75</v>
      </c>
      <c r="L10" s="14">
        <f t="shared" si="0"/>
        <v>0.75</v>
      </c>
    </row>
    <row r="11" spans="1:12" ht="11.25">
      <c r="A11" s="11">
        <v>6</v>
      </c>
      <c r="B11" s="16" t="s">
        <v>178</v>
      </c>
      <c r="C11" s="12">
        <v>0</v>
      </c>
      <c r="D11" s="13"/>
      <c r="E11" s="13"/>
      <c r="F11" s="33">
        <v>1027.7</v>
      </c>
      <c r="G11" s="33">
        <v>45.2</v>
      </c>
      <c r="H11" s="33">
        <f t="shared" si="1"/>
        <v>982.5</v>
      </c>
      <c r="I11" s="64">
        <f t="shared" si="2"/>
        <v>0</v>
      </c>
      <c r="J11" s="1">
        <v>1</v>
      </c>
      <c r="K11" s="14">
        <v>0.75</v>
      </c>
      <c r="L11" s="14">
        <f t="shared" si="0"/>
        <v>0.75</v>
      </c>
    </row>
    <row r="12" spans="1:12" ht="11.25">
      <c r="A12" s="11">
        <v>7</v>
      </c>
      <c r="B12" s="16" t="s">
        <v>179</v>
      </c>
      <c r="C12" s="12">
        <v>0</v>
      </c>
      <c r="D12" s="13"/>
      <c r="E12" s="13"/>
      <c r="F12" s="33">
        <v>1296.4</v>
      </c>
      <c r="G12" s="33">
        <v>73.1</v>
      </c>
      <c r="H12" s="33">
        <f t="shared" si="1"/>
        <v>1223.3000000000002</v>
      </c>
      <c r="I12" s="64">
        <f t="shared" si="2"/>
        <v>0</v>
      </c>
      <c r="J12" s="1">
        <v>1</v>
      </c>
      <c r="K12" s="14">
        <v>0.75</v>
      </c>
      <c r="L12" s="14">
        <f t="shared" si="0"/>
        <v>0.75</v>
      </c>
    </row>
    <row r="13" spans="1:12" ht="11.25">
      <c r="A13" s="11">
        <v>8</v>
      </c>
      <c r="B13" s="16" t="s">
        <v>181</v>
      </c>
      <c r="C13" s="12">
        <v>0</v>
      </c>
      <c r="D13" s="13"/>
      <c r="E13" s="13"/>
      <c r="F13" s="33">
        <v>2251</v>
      </c>
      <c r="G13" s="33">
        <v>84.4</v>
      </c>
      <c r="H13" s="33">
        <f t="shared" si="1"/>
        <v>2166.6</v>
      </c>
      <c r="I13" s="64">
        <f t="shared" si="2"/>
        <v>0</v>
      </c>
      <c r="J13" s="1">
        <v>1</v>
      </c>
      <c r="K13" s="14">
        <v>0.75</v>
      </c>
      <c r="L13" s="14">
        <f t="shared" si="0"/>
        <v>0.75</v>
      </c>
    </row>
    <row r="14" spans="1:12" ht="11.25">
      <c r="A14" s="11">
        <v>9</v>
      </c>
      <c r="B14" s="16" t="s">
        <v>180</v>
      </c>
      <c r="C14" s="12">
        <v>0</v>
      </c>
      <c r="D14" s="13"/>
      <c r="E14" s="13"/>
      <c r="F14" s="33">
        <v>981.6</v>
      </c>
      <c r="G14" s="33">
        <v>45.3</v>
      </c>
      <c r="H14" s="33">
        <f t="shared" si="1"/>
        <v>936.3000000000001</v>
      </c>
      <c r="I14" s="64">
        <f t="shared" si="2"/>
        <v>0</v>
      </c>
      <c r="J14" s="1">
        <v>1</v>
      </c>
      <c r="K14" s="14">
        <v>0.75</v>
      </c>
      <c r="L14" s="14">
        <f t="shared" si="0"/>
        <v>0.75</v>
      </c>
    </row>
    <row r="15" spans="1:12" ht="11.25">
      <c r="A15" s="11">
        <v>10</v>
      </c>
      <c r="B15" s="16" t="s">
        <v>182</v>
      </c>
      <c r="C15" s="12">
        <v>0</v>
      </c>
      <c r="D15" s="13"/>
      <c r="E15" s="13"/>
      <c r="F15" s="33">
        <v>2025.7</v>
      </c>
      <c r="G15" s="33">
        <v>84.4</v>
      </c>
      <c r="H15" s="33">
        <f t="shared" si="1"/>
        <v>1941.3</v>
      </c>
      <c r="I15" s="64">
        <f t="shared" si="2"/>
        <v>0</v>
      </c>
      <c r="J15" s="1">
        <v>1</v>
      </c>
      <c r="K15" s="14">
        <v>0.75</v>
      </c>
      <c r="L15" s="14">
        <f t="shared" si="0"/>
        <v>0.75</v>
      </c>
    </row>
    <row r="16" spans="1:12" ht="11.25">
      <c r="A16" s="11">
        <v>11</v>
      </c>
      <c r="B16" s="16" t="s">
        <v>183</v>
      </c>
      <c r="C16" s="12">
        <v>0</v>
      </c>
      <c r="D16" s="13"/>
      <c r="E16" s="13"/>
      <c r="F16" s="33">
        <v>2286.7</v>
      </c>
      <c r="G16" s="33">
        <v>84.4</v>
      </c>
      <c r="H16" s="33">
        <f t="shared" si="1"/>
        <v>2202.2999999999997</v>
      </c>
      <c r="I16" s="64">
        <f t="shared" si="2"/>
        <v>0</v>
      </c>
      <c r="J16" s="1">
        <v>1</v>
      </c>
      <c r="K16" s="14">
        <v>0.75</v>
      </c>
      <c r="L16" s="14">
        <f t="shared" si="0"/>
        <v>0.75</v>
      </c>
    </row>
    <row r="17" spans="1:12" ht="11.25">
      <c r="A17" s="11">
        <v>12</v>
      </c>
      <c r="B17" s="16" t="s">
        <v>184</v>
      </c>
      <c r="C17" s="12">
        <v>0</v>
      </c>
      <c r="D17" s="13"/>
      <c r="E17" s="13"/>
      <c r="F17" s="33">
        <v>2160.9</v>
      </c>
      <c r="G17" s="33">
        <v>84.4</v>
      </c>
      <c r="H17" s="33">
        <f t="shared" si="1"/>
        <v>2076.5</v>
      </c>
      <c r="I17" s="64">
        <f t="shared" si="2"/>
        <v>0</v>
      </c>
      <c r="J17" s="1">
        <v>1</v>
      </c>
      <c r="K17" s="14">
        <v>0.75</v>
      </c>
      <c r="L17" s="14">
        <f t="shared" si="0"/>
        <v>0.75</v>
      </c>
    </row>
    <row r="18" spans="1:12" ht="11.25">
      <c r="A18" s="11">
        <v>13</v>
      </c>
      <c r="B18" s="16"/>
      <c r="C18" s="12"/>
      <c r="D18" s="13"/>
      <c r="E18" s="13"/>
      <c r="F18" s="33"/>
      <c r="G18" s="33"/>
      <c r="H18" s="33">
        <f t="shared" si="1"/>
        <v>0</v>
      </c>
      <c r="I18" s="64" t="e">
        <f t="shared" si="2"/>
        <v>#DIV/0!</v>
      </c>
      <c r="K18" s="14">
        <v>0.75</v>
      </c>
      <c r="L18" s="14">
        <f t="shared" si="0"/>
        <v>0</v>
      </c>
    </row>
    <row r="19" spans="1:12" ht="11.25">
      <c r="A19" s="11">
        <v>14</v>
      </c>
      <c r="B19" s="16"/>
      <c r="C19" s="12"/>
      <c r="D19" s="13"/>
      <c r="E19" s="13"/>
      <c r="F19" s="33"/>
      <c r="G19" s="33"/>
      <c r="H19" s="33">
        <f t="shared" si="1"/>
        <v>0</v>
      </c>
      <c r="I19" s="65" t="e">
        <f t="shared" si="2"/>
        <v>#DIV/0!</v>
      </c>
      <c r="K19" s="14">
        <v>0.75</v>
      </c>
      <c r="L19" s="14">
        <f t="shared" si="0"/>
        <v>0</v>
      </c>
    </row>
    <row r="20" spans="1:12" ht="11.25">
      <c r="A20" s="11">
        <v>15</v>
      </c>
      <c r="B20" s="16"/>
      <c r="C20" s="12"/>
      <c r="D20" s="13"/>
      <c r="E20" s="13"/>
      <c r="F20" s="33"/>
      <c r="G20" s="33"/>
      <c r="H20" s="33">
        <f t="shared" si="1"/>
        <v>0</v>
      </c>
      <c r="I20" s="65" t="e">
        <f t="shared" si="2"/>
        <v>#DIV/0!</v>
      </c>
      <c r="K20" s="14">
        <v>0.75</v>
      </c>
      <c r="L20" s="14">
        <f t="shared" si="0"/>
        <v>0</v>
      </c>
    </row>
    <row r="21" spans="1:12" ht="11.25">
      <c r="A21" s="11">
        <v>16</v>
      </c>
      <c r="B21" s="16"/>
      <c r="C21" s="12"/>
      <c r="D21" s="13"/>
      <c r="E21" s="13"/>
      <c r="F21" s="33"/>
      <c r="G21" s="33"/>
      <c r="H21" s="33">
        <f t="shared" si="1"/>
        <v>0</v>
      </c>
      <c r="I21" s="65" t="e">
        <f t="shared" si="2"/>
        <v>#DIV/0!</v>
      </c>
      <c r="K21" s="14">
        <v>0.75</v>
      </c>
      <c r="L21" s="14">
        <f t="shared" si="0"/>
        <v>0</v>
      </c>
    </row>
    <row r="22" spans="1:12" ht="11.25">
      <c r="A22" s="11">
        <v>17</v>
      </c>
      <c r="B22" s="16"/>
      <c r="C22" s="12"/>
      <c r="D22" s="13"/>
      <c r="E22" s="13"/>
      <c r="F22" s="33"/>
      <c r="G22" s="33"/>
      <c r="H22" s="33">
        <f t="shared" si="1"/>
        <v>0</v>
      </c>
      <c r="I22" s="65" t="e">
        <f t="shared" si="2"/>
        <v>#DIV/0!</v>
      </c>
      <c r="K22" s="14">
        <v>0.75</v>
      </c>
      <c r="L22" s="14">
        <f t="shared" si="0"/>
        <v>0</v>
      </c>
    </row>
    <row r="23" spans="1:12" ht="11.25">
      <c r="A23" s="11">
        <v>18</v>
      </c>
      <c r="B23" s="16"/>
      <c r="C23" s="12"/>
      <c r="D23" s="13"/>
      <c r="E23" s="13"/>
      <c r="F23" s="33"/>
      <c r="G23" s="33"/>
      <c r="H23" s="33">
        <f t="shared" si="1"/>
        <v>0</v>
      </c>
      <c r="I23" s="64" t="e">
        <f t="shared" si="2"/>
        <v>#DIV/0!</v>
      </c>
      <c r="K23" s="14">
        <v>0.75</v>
      </c>
      <c r="L23" s="14">
        <f t="shared" si="0"/>
        <v>0</v>
      </c>
    </row>
    <row r="24" spans="1:12" ht="11.25">
      <c r="A24" s="11">
        <v>19</v>
      </c>
      <c r="B24" s="16"/>
      <c r="C24" s="12"/>
      <c r="D24" s="13"/>
      <c r="E24" s="13"/>
      <c r="F24" s="33"/>
      <c r="G24" s="33"/>
      <c r="H24" s="33">
        <f t="shared" si="1"/>
        <v>0</v>
      </c>
      <c r="I24" s="65" t="e">
        <f t="shared" si="2"/>
        <v>#DIV/0!</v>
      </c>
      <c r="K24" s="14">
        <v>0.75</v>
      </c>
      <c r="L24" s="14">
        <f t="shared" si="0"/>
        <v>0</v>
      </c>
    </row>
    <row r="25" spans="1:12" ht="11.25">
      <c r="A25" s="11">
        <v>20</v>
      </c>
      <c r="B25" s="16"/>
      <c r="C25" s="12"/>
      <c r="D25" s="13"/>
      <c r="E25" s="13"/>
      <c r="F25" s="33"/>
      <c r="G25" s="33"/>
      <c r="H25" s="33">
        <f t="shared" si="1"/>
        <v>0</v>
      </c>
      <c r="I25" s="65" t="e">
        <f t="shared" si="2"/>
        <v>#DIV/0!</v>
      </c>
      <c r="K25" s="14">
        <v>0.75</v>
      </c>
      <c r="L25" s="14">
        <f t="shared" si="0"/>
        <v>0</v>
      </c>
    </row>
    <row r="26" spans="1:12" ht="11.25">
      <c r="A26" s="11">
        <v>21</v>
      </c>
      <c r="B26" s="16"/>
      <c r="C26" s="12"/>
      <c r="D26" s="13"/>
      <c r="E26" s="13"/>
      <c r="F26" s="33"/>
      <c r="G26" s="33"/>
      <c r="H26" s="33">
        <f t="shared" si="1"/>
        <v>0</v>
      </c>
      <c r="I26" s="65" t="e">
        <f t="shared" si="2"/>
        <v>#DIV/0!</v>
      </c>
      <c r="K26" s="14">
        <v>0.75</v>
      </c>
      <c r="L26" s="14">
        <f t="shared" si="0"/>
        <v>0</v>
      </c>
    </row>
    <row r="27" spans="1:12" ht="11.25">
      <c r="A27" s="11">
        <v>22</v>
      </c>
      <c r="B27" s="16"/>
      <c r="C27" s="12"/>
      <c r="D27" s="18"/>
      <c r="E27" s="18"/>
      <c r="F27" s="33"/>
      <c r="G27" s="33"/>
      <c r="H27" s="33">
        <f t="shared" si="1"/>
        <v>0</v>
      </c>
      <c r="I27" s="64" t="e">
        <f t="shared" si="2"/>
        <v>#DIV/0!</v>
      </c>
      <c r="K27" s="14">
        <v>0.75</v>
      </c>
      <c r="L27" s="14">
        <f t="shared" si="0"/>
        <v>0</v>
      </c>
    </row>
    <row r="28" spans="1:12" ht="11.25">
      <c r="A28" s="11">
        <v>23</v>
      </c>
      <c r="B28" s="16"/>
      <c r="C28" s="12"/>
      <c r="D28" s="18"/>
      <c r="E28" s="18"/>
      <c r="F28" s="33"/>
      <c r="G28" s="33"/>
      <c r="H28" s="33">
        <f t="shared" si="1"/>
        <v>0</v>
      </c>
      <c r="I28" s="64" t="e">
        <f t="shared" si="2"/>
        <v>#DIV/0!</v>
      </c>
      <c r="K28" s="14">
        <v>0.75</v>
      </c>
      <c r="L28" s="14">
        <f t="shared" si="0"/>
        <v>0</v>
      </c>
    </row>
    <row r="29" spans="1:12" ht="11.25">
      <c r="A29" s="11">
        <v>24</v>
      </c>
      <c r="B29" s="16"/>
      <c r="C29" s="12"/>
      <c r="D29" s="18"/>
      <c r="E29" s="18"/>
      <c r="F29" s="33"/>
      <c r="G29" s="33"/>
      <c r="H29" s="33">
        <f t="shared" si="1"/>
        <v>0</v>
      </c>
      <c r="I29" s="64" t="e">
        <f t="shared" si="2"/>
        <v>#DIV/0!</v>
      </c>
      <c r="K29" s="14">
        <v>0.75</v>
      </c>
      <c r="L29" s="14">
        <f t="shared" si="0"/>
        <v>0</v>
      </c>
    </row>
    <row r="30" spans="1:12" ht="11.25">
      <c r="A30" s="203" t="s">
        <v>39</v>
      </c>
      <c r="B30" s="204"/>
      <c r="C30" s="19">
        <f aca="true" t="shared" si="3" ref="C30:H30">SUM(C6:C29)</f>
        <v>0</v>
      </c>
      <c r="D30" s="19">
        <f t="shared" si="3"/>
        <v>0</v>
      </c>
      <c r="E30" s="32">
        <f t="shared" si="3"/>
        <v>0</v>
      </c>
      <c r="F30" s="30">
        <f t="shared" si="3"/>
        <v>28928.400000000005</v>
      </c>
      <c r="G30" s="30">
        <f t="shared" si="3"/>
        <v>7884.499999999998</v>
      </c>
      <c r="H30" s="19">
        <f t="shared" si="3"/>
        <v>21043.9</v>
      </c>
      <c r="I30" s="95" t="s">
        <v>8</v>
      </c>
      <c r="J30" s="96" t="s">
        <v>8</v>
      </c>
      <c r="K30" s="20">
        <v>0.75</v>
      </c>
      <c r="L30" s="60" t="s">
        <v>8</v>
      </c>
    </row>
    <row r="31" spans="1:10" s="25" customFormat="1" ht="11.25">
      <c r="A31" s="21"/>
      <c r="B31" s="22"/>
      <c r="C31" s="22"/>
      <c r="D31" s="23"/>
      <c r="E31" s="23"/>
      <c r="F31" s="22"/>
      <c r="G31" s="22"/>
      <c r="H31" s="23"/>
      <c r="I31" s="22"/>
      <c r="J31" s="24"/>
    </row>
    <row r="32" spans="1:10" s="25" customFormat="1" ht="11.25">
      <c r="A32" s="21"/>
      <c r="B32" s="22"/>
      <c r="C32" s="22"/>
      <c r="D32" s="23"/>
      <c r="E32" s="23"/>
      <c r="F32" s="22"/>
      <c r="G32" s="22"/>
      <c r="H32" s="23"/>
      <c r="I32" s="22"/>
      <c r="J32" s="24"/>
    </row>
    <row r="33" spans="1:10" s="25" customFormat="1" ht="11.25">
      <c r="A33" s="21"/>
      <c r="B33" s="22"/>
      <c r="C33" s="22"/>
      <c r="D33" s="23"/>
      <c r="E33" s="23"/>
      <c r="F33" s="22"/>
      <c r="G33" s="22"/>
      <c r="H33" s="23"/>
      <c r="I33" s="22"/>
      <c r="J33" s="24"/>
    </row>
    <row r="34" spans="1:10" s="25" customFormat="1" ht="11.25">
      <c r="A34" s="21"/>
      <c r="B34" s="22"/>
      <c r="C34" s="22"/>
      <c r="D34" s="23"/>
      <c r="E34" s="23"/>
      <c r="F34" s="22"/>
      <c r="G34" s="22"/>
      <c r="H34" s="23"/>
      <c r="I34" s="26"/>
      <c r="J34" s="24"/>
    </row>
    <row r="35" spans="1:10" s="25" customFormat="1" ht="11.25">
      <c r="A35" s="21"/>
      <c r="B35" s="22"/>
      <c r="C35" s="22"/>
      <c r="D35" s="23"/>
      <c r="E35" s="23"/>
      <c r="F35" s="22"/>
      <c r="G35" s="22"/>
      <c r="H35" s="23"/>
      <c r="I35" s="22"/>
      <c r="J35" s="24"/>
    </row>
    <row r="36" spans="1:10" s="25" customFormat="1" ht="11.25">
      <c r="A36" s="21"/>
      <c r="B36" s="22"/>
      <c r="C36" s="22"/>
      <c r="D36" s="23"/>
      <c r="E36" s="23"/>
      <c r="F36" s="22"/>
      <c r="G36" s="22"/>
      <c r="H36" s="23"/>
      <c r="I36" s="22"/>
      <c r="J36" s="24"/>
    </row>
    <row r="37" spans="1:10" s="25" customFormat="1" ht="11.25">
      <c r="A37" s="21"/>
      <c r="B37" s="22"/>
      <c r="C37" s="22"/>
      <c r="D37" s="23"/>
      <c r="E37" s="23"/>
      <c r="F37" s="22"/>
      <c r="G37" s="22"/>
      <c r="H37" s="23"/>
      <c r="I37" s="22"/>
      <c r="J37" s="24"/>
    </row>
    <row r="38" spans="1:10" s="25" customFormat="1" ht="11.25">
      <c r="A38" s="24"/>
      <c r="D38" s="23"/>
      <c r="E38" s="23"/>
      <c r="H38" s="23"/>
      <c r="J38" s="24"/>
    </row>
    <row r="39" spans="1:10" s="25" customFormat="1" ht="11.25">
      <c r="A39" s="24"/>
      <c r="D39" s="23"/>
      <c r="E39" s="23"/>
      <c r="H39" s="23"/>
      <c r="J39" s="24"/>
    </row>
    <row r="40" spans="1:10" s="25" customFormat="1" ht="11.25">
      <c r="A40" s="24"/>
      <c r="D40" s="23"/>
      <c r="E40" s="23"/>
      <c r="H40" s="23"/>
      <c r="J40" s="24"/>
    </row>
    <row r="41" spans="1:10" s="25" customFormat="1" ht="11.25">
      <c r="A41" s="24"/>
      <c r="J41" s="24"/>
    </row>
    <row r="42" spans="1:10" s="25" customFormat="1" ht="11.25">
      <c r="A42" s="24"/>
      <c r="J42" s="24"/>
    </row>
  </sheetData>
  <mergeCells count="6">
    <mergeCell ref="A30:B30"/>
    <mergeCell ref="A3:A4"/>
    <mergeCell ref="B3:B4"/>
    <mergeCell ref="A1:L1"/>
    <mergeCell ref="J3:J4"/>
    <mergeCell ref="K3:K4"/>
  </mergeCells>
  <printOptions/>
  <pageMargins left="0.3937007874015748" right="0.3937007874015748" top="1.1811023622047245" bottom="0.984251968503937" header="0.7086614173228347" footer="0.5118110236220472"/>
  <pageSetup horizontalDpi="600" verticalDpi="600" orientation="landscape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workbookViewId="0" topLeftCell="L4">
      <pane xSplit="12150" topLeftCell="S12" activePane="topLeft" state="split"/>
      <selection pane="topLeft" activeCell="R9" sqref="R9"/>
      <selection pane="topRight" activeCell="O34" sqref="O34"/>
    </sheetView>
  </sheetViews>
  <sheetFormatPr defaultColWidth="9.00390625" defaultRowHeight="12.75"/>
  <cols>
    <col min="1" max="1" width="3.375" style="1" customWidth="1"/>
    <col min="2" max="2" width="21.625" style="2" customWidth="1"/>
    <col min="3" max="4" width="13.25390625" style="2" customWidth="1"/>
    <col min="5" max="5" width="13.125" style="2" customWidth="1"/>
    <col min="6" max="6" width="19.00390625" style="2" customWidth="1"/>
    <col min="7" max="8" width="9.25390625" style="2" hidden="1" customWidth="1"/>
    <col min="9" max="11" width="14.125" style="2" customWidth="1"/>
    <col min="12" max="12" width="13.875" style="2" customWidth="1"/>
    <col min="13" max="13" width="16.875" style="2" customWidth="1"/>
    <col min="14" max="14" width="19.875" style="2" customWidth="1"/>
    <col min="15" max="15" width="14.25390625" style="2" customWidth="1"/>
    <col min="16" max="16" width="12.375" style="1" customWidth="1"/>
    <col min="17" max="17" width="13.125" style="2" customWidth="1"/>
    <col min="18" max="18" width="11.75390625" style="2" customWidth="1"/>
    <col min="19" max="16384" width="9.125" style="2" customWidth="1"/>
  </cols>
  <sheetData>
    <row r="1" spans="1:18" ht="38.25" customHeight="1">
      <c r="A1" s="207" t="s">
        <v>153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</row>
    <row r="2" spans="1:15" ht="11.2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8" ht="176.25" customHeight="1">
      <c r="A3" s="205" t="s">
        <v>3</v>
      </c>
      <c r="B3" s="203" t="s">
        <v>102</v>
      </c>
      <c r="C3" s="36" t="s">
        <v>209</v>
      </c>
      <c r="D3" s="36" t="s">
        <v>210</v>
      </c>
      <c r="E3" s="36" t="s">
        <v>211</v>
      </c>
      <c r="F3" s="29" t="s">
        <v>1</v>
      </c>
      <c r="G3" s="27"/>
      <c r="H3" s="27"/>
      <c r="I3" s="5" t="s">
        <v>217</v>
      </c>
      <c r="J3" s="5" t="s">
        <v>212</v>
      </c>
      <c r="K3" s="36" t="s">
        <v>31</v>
      </c>
      <c r="L3" s="36" t="s">
        <v>192</v>
      </c>
      <c r="M3" s="36" t="s">
        <v>213</v>
      </c>
      <c r="N3" s="29" t="s">
        <v>2</v>
      </c>
      <c r="O3" s="5" t="s">
        <v>45</v>
      </c>
      <c r="P3" s="197" t="s">
        <v>17</v>
      </c>
      <c r="Q3" s="197" t="s">
        <v>18</v>
      </c>
      <c r="R3" s="6" t="s">
        <v>6</v>
      </c>
    </row>
    <row r="4" spans="1:18" s="10" customFormat="1" ht="69.75" customHeight="1">
      <c r="A4" s="205"/>
      <c r="B4" s="203"/>
      <c r="C4" s="8" t="s">
        <v>26</v>
      </c>
      <c r="D4" s="8" t="s">
        <v>26</v>
      </c>
      <c r="E4" s="8" t="s">
        <v>26</v>
      </c>
      <c r="F4" s="8" t="s">
        <v>42</v>
      </c>
      <c r="G4" s="7" t="s">
        <v>7</v>
      </c>
      <c r="H4" s="7" t="s">
        <v>7</v>
      </c>
      <c r="I4" s="5" t="s">
        <v>30</v>
      </c>
      <c r="J4" s="5" t="s">
        <v>30</v>
      </c>
      <c r="K4" s="8" t="s">
        <v>43</v>
      </c>
      <c r="L4" s="8" t="s">
        <v>26</v>
      </c>
      <c r="M4" s="8" t="s">
        <v>107</v>
      </c>
      <c r="N4" s="8" t="s">
        <v>44</v>
      </c>
      <c r="O4" s="8" t="s">
        <v>46</v>
      </c>
      <c r="P4" s="198"/>
      <c r="Q4" s="198"/>
      <c r="R4" s="9" t="s">
        <v>47</v>
      </c>
    </row>
    <row r="5" spans="1:18" s="10" customFormat="1" ht="12" customHeight="1">
      <c r="A5" s="49">
        <v>1</v>
      </c>
      <c r="B5" s="49">
        <v>2</v>
      </c>
      <c r="C5" s="49">
        <v>3</v>
      </c>
      <c r="D5" s="49">
        <v>4</v>
      </c>
      <c r="E5" s="49">
        <v>5</v>
      </c>
      <c r="F5" s="49">
        <v>6</v>
      </c>
      <c r="G5" s="7"/>
      <c r="H5" s="7"/>
      <c r="I5" s="49">
        <v>7</v>
      </c>
      <c r="J5" s="49">
        <v>8</v>
      </c>
      <c r="K5" s="8">
        <v>9</v>
      </c>
      <c r="L5" s="8">
        <v>10</v>
      </c>
      <c r="M5" s="8">
        <v>11</v>
      </c>
      <c r="N5" s="8">
        <v>12</v>
      </c>
      <c r="O5" s="8">
        <v>13</v>
      </c>
      <c r="P5" s="8">
        <v>14</v>
      </c>
      <c r="Q5" s="8">
        <v>15</v>
      </c>
      <c r="R5" s="9">
        <v>16</v>
      </c>
    </row>
    <row r="6" spans="1:18" ht="11.25">
      <c r="A6" s="11">
        <v>1</v>
      </c>
      <c r="B6" s="16" t="s">
        <v>174</v>
      </c>
      <c r="C6" s="54">
        <v>11248.4</v>
      </c>
      <c r="D6" s="33">
        <v>7163.3</v>
      </c>
      <c r="E6" s="54">
        <v>0</v>
      </c>
      <c r="F6" s="53">
        <f>C6-D6-E6</f>
        <v>4085.0999999999995</v>
      </c>
      <c r="G6" s="13"/>
      <c r="H6" s="13"/>
      <c r="I6" s="61">
        <v>0</v>
      </c>
      <c r="J6" s="61">
        <v>0</v>
      </c>
      <c r="K6" s="33">
        <f>J6-I6</f>
        <v>0</v>
      </c>
      <c r="L6" s="33">
        <v>11248.4</v>
      </c>
      <c r="M6" s="33">
        <v>7163.3</v>
      </c>
      <c r="N6" s="33">
        <f>L6-M6</f>
        <v>4085.0999999999995</v>
      </c>
      <c r="O6" s="17">
        <f>(F6-N6)/F6*100</f>
        <v>0</v>
      </c>
      <c r="P6" s="80">
        <v>1</v>
      </c>
      <c r="Q6" s="14">
        <v>1.2</v>
      </c>
      <c r="R6" s="14">
        <v>1.2</v>
      </c>
    </row>
    <row r="7" spans="1:18" ht="11.25">
      <c r="A7" s="11">
        <v>2</v>
      </c>
      <c r="B7" s="16" t="s">
        <v>173</v>
      </c>
      <c r="C7" s="54">
        <v>1103.3</v>
      </c>
      <c r="D7" s="33">
        <v>45.2</v>
      </c>
      <c r="E7" s="54">
        <v>0</v>
      </c>
      <c r="F7" s="54">
        <f aca="true" t="shared" si="0" ref="F7:F29">C7-D7-E7</f>
        <v>1058.1</v>
      </c>
      <c r="G7" s="13"/>
      <c r="H7" s="13"/>
      <c r="I7" s="61">
        <v>0</v>
      </c>
      <c r="J7" s="61">
        <v>0</v>
      </c>
      <c r="K7" s="33">
        <f aca="true" t="shared" si="1" ref="K7:K29">J7-I7</f>
        <v>0</v>
      </c>
      <c r="L7" s="33">
        <v>1103.2</v>
      </c>
      <c r="M7" s="33">
        <v>45.2</v>
      </c>
      <c r="N7" s="33">
        <f aca="true" t="shared" si="2" ref="N7:N29">L7-M7</f>
        <v>1058</v>
      </c>
      <c r="O7" s="17">
        <f aca="true" t="shared" si="3" ref="O7:O29">(F7-N7)/F7*100</f>
        <v>0.009450902561186</v>
      </c>
      <c r="P7" s="80">
        <v>1</v>
      </c>
      <c r="Q7" s="14">
        <v>1.2</v>
      </c>
      <c r="R7" s="14">
        <f aca="true" t="shared" si="4" ref="R7:R29">P7*Q7</f>
        <v>1.2</v>
      </c>
    </row>
    <row r="8" spans="1:18" ht="11.25">
      <c r="A8" s="11">
        <v>3</v>
      </c>
      <c r="B8" s="16" t="s">
        <v>175</v>
      </c>
      <c r="C8" s="54">
        <v>2634.4</v>
      </c>
      <c r="D8" s="33">
        <v>84.4</v>
      </c>
      <c r="E8" s="54">
        <v>0</v>
      </c>
      <c r="F8" s="54">
        <f t="shared" si="0"/>
        <v>2550</v>
      </c>
      <c r="G8" s="13"/>
      <c r="H8" s="13"/>
      <c r="I8" s="61">
        <v>0</v>
      </c>
      <c r="J8" s="61">
        <v>0</v>
      </c>
      <c r="K8" s="33">
        <f t="shared" si="1"/>
        <v>0</v>
      </c>
      <c r="L8" s="33">
        <v>2634.3</v>
      </c>
      <c r="M8" s="33">
        <v>84.4</v>
      </c>
      <c r="N8" s="33">
        <f t="shared" si="2"/>
        <v>2549.9</v>
      </c>
      <c r="O8" s="17">
        <f t="shared" si="3"/>
        <v>0.003921568627447414</v>
      </c>
      <c r="P8" s="80">
        <v>1</v>
      </c>
      <c r="Q8" s="14">
        <v>1.2</v>
      </c>
      <c r="R8" s="14">
        <f t="shared" si="4"/>
        <v>1.2</v>
      </c>
    </row>
    <row r="9" spans="1:18" ht="11.25">
      <c r="A9" s="11">
        <v>4</v>
      </c>
      <c r="B9" s="16" t="s">
        <v>176</v>
      </c>
      <c r="C9" s="54">
        <v>934.9</v>
      </c>
      <c r="D9" s="33">
        <v>45.2</v>
      </c>
      <c r="E9" s="54">
        <v>0</v>
      </c>
      <c r="F9" s="54">
        <f t="shared" si="0"/>
        <v>889.6999999999999</v>
      </c>
      <c r="G9" s="13"/>
      <c r="H9" s="13"/>
      <c r="I9" s="61">
        <v>0</v>
      </c>
      <c r="J9" s="61">
        <v>0</v>
      </c>
      <c r="K9" s="33">
        <f t="shared" si="1"/>
        <v>0</v>
      </c>
      <c r="L9" s="33">
        <v>939.3</v>
      </c>
      <c r="M9" s="33">
        <v>45.2</v>
      </c>
      <c r="N9" s="33">
        <f t="shared" si="2"/>
        <v>894.0999999999999</v>
      </c>
      <c r="O9" s="17">
        <f t="shared" si="3"/>
        <v>-0.4945487242890837</v>
      </c>
      <c r="P9" s="80">
        <v>0.9</v>
      </c>
      <c r="Q9" s="14">
        <v>1.2</v>
      </c>
      <c r="R9" s="14">
        <f t="shared" si="4"/>
        <v>1.08</v>
      </c>
    </row>
    <row r="10" spans="1:18" ht="11.25">
      <c r="A10" s="11">
        <v>5</v>
      </c>
      <c r="B10" s="16" t="s">
        <v>177</v>
      </c>
      <c r="C10" s="54">
        <v>973.2</v>
      </c>
      <c r="D10" s="33">
        <v>45.2</v>
      </c>
      <c r="E10" s="54">
        <v>0</v>
      </c>
      <c r="F10" s="54">
        <f t="shared" si="0"/>
        <v>928</v>
      </c>
      <c r="G10" s="13"/>
      <c r="H10" s="13"/>
      <c r="I10" s="61">
        <v>0</v>
      </c>
      <c r="J10" s="61">
        <v>0</v>
      </c>
      <c r="K10" s="33">
        <f t="shared" si="1"/>
        <v>0</v>
      </c>
      <c r="L10" s="33">
        <v>973.2</v>
      </c>
      <c r="M10" s="33">
        <v>45.2</v>
      </c>
      <c r="N10" s="33">
        <f t="shared" si="2"/>
        <v>928</v>
      </c>
      <c r="O10" s="17">
        <f t="shared" si="3"/>
        <v>0</v>
      </c>
      <c r="P10" s="80">
        <v>1</v>
      </c>
      <c r="Q10" s="14">
        <v>1.2</v>
      </c>
      <c r="R10" s="14">
        <f t="shared" si="4"/>
        <v>1.2</v>
      </c>
    </row>
    <row r="11" spans="1:18" ht="11.25">
      <c r="A11" s="11">
        <v>6</v>
      </c>
      <c r="B11" s="16" t="s">
        <v>178</v>
      </c>
      <c r="C11" s="54">
        <v>1027.7</v>
      </c>
      <c r="D11" s="33">
        <v>45.2</v>
      </c>
      <c r="E11" s="54">
        <v>0</v>
      </c>
      <c r="F11" s="54">
        <f t="shared" si="0"/>
        <v>982.5</v>
      </c>
      <c r="G11" s="13"/>
      <c r="H11" s="13"/>
      <c r="I11" s="61">
        <v>0</v>
      </c>
      <c r="J11" s="61">
        <v>0</v>
      </c>
      <c r="K11" s="33">
        <f t="shared" si="1"/>
        <v>0</v>
      </c>
      <c r="L11" s="33">
        <v>1027.7</v>
      </c>
      <c r="M11" s="33">
        <v>45.2</v>
      </c>
      <c r="N11" s="33">
        <f t="shared" si="2"/>
        <v>982.5</v>
      </c>
      <c r="O11" s="17">
        <f t="shared" si="3"/>
        <v>0</v>
      </c>
      <c r="P11" s="80">
        <v>1</v>
      </c>
      <c r="Q11" s="14">
        <v>1.2</v>
      </c>
      <c r="R11" s="14">
        <f t="shared" si="4"/>
        <v>1.2</v>
      </c>
    </row>
    <row r="12" spans="1:18" ht="11.25">
      <c r="A12" s="11">
        <v>7</v>
      </c>
      <c r="B12" s="16" t="s">
        <v>179</v>
      </c>
      <c r="C12" s="54">
        <v>1296.4</v>
      </c>
      <c r="D12" s="33">
        <v>73.1</v>
      </c>
      <c r="E12" s="54">
        <v>0</v>
      </c>
      <c r="F12" s="54">
        <f t="shared" si="0"/>
        <v>1223.3000000000002</v>
      </c>
      <c r="G12" s="13"/>
      <c r="H12" s="13"/>
      <c r="I12" s="61">
        <v>0</v>
      </c>
      <c r="J12" s="61">
        <v>0</v>
      </c>
      <c r="K12" s="33">
        <f t="shared" si="1"/>
        <v>0</v>
      </c>
      <c r="L12" s="33">
        <v>1296.4</v>
      </c>
      <c r="M12" s="33">
        <v>73.1</v>
      </c>
      <c r="N12" s="33">
        <f t="shared" si="2"/>
        <v>1223.3000000000002</v>
      </c>
      <c r="O12" s="17">
        <f t="shared" si="3"/>
        <v>0</v>
      </c>
      <c r="P12" s="80">
        <v>1</v>
      </c>
      <c r="Q12" s="14">
        <v>1.2</v>
      </c>
      <c r="R12" s="14">
        <f t="shared" si="4"/>
        <v>1.2</v>
      </c>
    </row>
    <row r="13" spans="1:18" ht="11.25">
      <c r="A13" s="11">
        <v>8</v>
      </c>
      <c r="B13" s="16" t="s">
        <v>181</v>
      </c>
      <c r="C13" s="54">
        <v>2251</v>
      </c>
      <c r="D13" s="33">
        <v>84.4</v>
      </c>
      <c r="E13" s="54">
        <v>0</v>
      </c>
      <c r="F13" s="54">
        <f t="shared" si="0"/>
        <v>2166.6</v>
      </c>
      <c r="G13" s="13"/>
      <c r="H13" s="13"/>
      <c r="I13" s="61">
        <v>0</v>
      </c>
      <c r="J13" s="61">
        <v>0</v>
      </c>
      <c r="K13" s="33">
        <f t="shared" si="1"/>
        <v>0</v>
      </c>
      <c r="L13" s="33">
        <v>2251</v>
      </c>
      <c r="M13" s="33">
        <v>84.4</v>
      </c>
      <c r="N13" s="33">
        <f t="shared" si="2"/>
        <v>2166.6</v>
      </c>
      <c r="O13" s="17">
        <f t="shared" si="3"/>
        <v>0</v>
      </c>
      <c r="P13" s="80">
        <v>1</v>
      </c>
      <c r="Q13" s="14">
        <v>1.2</v>
      </c>
      <c r="R13" s="14">
        <f t="shared" si="4"/>
        <v>1.2</v>
      </c>
    </row>
    <row r="14" spans="1:18" ht="11.25">
      <c r="A14" s="11">
        <v>9</v>
      </c>
      <c r="B14" s="16" t="s">
        <v>180</v>
      </c>
      <c r="C14" s="54">
        <v>981.5</v>
      </c>
      <c r="D14" s="33">
        <v>45.3</v>
      </c>
      <c r="E14" s="54">
        <v>0</v>
      </c>
      <c r="F14" s="54">
        <f t="shared" si="0"/>
        <v>936.2</v>
      </c>
      <c r="G14" s="13"/>
      <c r="H14" s="13"/>
      <c r="I14" s="61">
        <v>0</v>
      </c>
      <c r="J14" s="61">
        <v>0</v>
      </c>
      <c r="K14" s="33">
        <f t="shared" si="1"/>
        <v>0</v>
      </c>
      <c r="L14" s="33">
        <v>981.6</v>
      </c>
      <c r="M14" s="33">
        <v>45.3</v>
      </c>
      <c r="N14" s="33">
        <f t="shared" si="2"/>
        <v>936.3000000000001</v>
      </c>
      <c r="O14" s="17">
        <f t="shared" si="3"/>
        <v>-0.010681478316601446</v>
      </c>
      <c r="P14" s="80">
        <v>1</v>
      </c>
      <c r="Q14" s="14">
        <v>1.2</v>
      </c>
      <c r="R14" s="14">
        <f t="shared" si="4"/>
        <v>1.2</v>
      </c>
    </row>
    <row r="15" spans="1:18" ht="11.25">
      <c r="A15" s="11">
        <v>10</v>
      </c>
      <c r="B15" s="16" t="s">
        <v>182</v>
      </c>
      <c r="C15" s="54">
        <v>2025.7</v>
      </c>
      <c r="D15" s="33">
        <v>84.4</v>
      </c>
      <c r="E15" s="54">
        <v>0</v>
      </c>
      <c r="F15" s="54">
        <f t="shared" si="0"/>
        <v>1941.3</v>
      </c>
      <c r="G15" s="13"/>
      <c r="H15" s="13"/>
      <c r="I15" s="61">
        <v>0</v>
      </c>
      <c r="J15" s="61">
        <v>0</v>
      </c>
      <c r="K15" s="33">
        <f t="shared" si="1"/>
        <v>0</v>
      </c>
      <c r="L15" s="33">
        <v>2025.7</v>
      </c>
      <c r="M15" s="33">
        <v>84.4</v>
      </c>
      <c r="N15" s="33">
        <f t="shared" si="2"/>
        <v>1941.3</v>
      </c>
      <c r="O15" s="17">
        <f t="shared" si="3"/>
        <v>0</v>
      </c>
      <c r="P15" s="80">
        <v>1</v>
      </c>
      <c r="Q15" s="14">
        <v>1.2</v>
      </c>
      <c r="R15" s="14">
        <f t="shared" si="4"/>
        <v>1.2</v>
      </c>
    </row>
    <row r="16" spans="1:18" ht="11.25">
      <c r="A16" s="11">
        <v>11</v>
      </c>
      <c r="B16" s="16" t="s">
        <v>183</v>
      </c>
      <c r="C16" s="54">
        <v>2286.6</v>
      </c>
      <c r="D16" s="33">
        <v>84.4</v>
      </c>
      <c r="E16" s="54">
        <v>0</v>
      </c>
      <c r="F16" s="54">
        <f t="shared" si="0"/>
        <v>2202.2</v>
      </c>
      <c r="G16" s="13"/>
      <c r="H16" s="13"/>
      <c r="I16" s="61">
        <v>0</v>
      </c>
      <c r="J16" s="61">
        <v>0</v>
      </c>
      <c r="K16" s="33">
        <f t="shared" si="1"/>
        <v>0</v>
      </c>
      <c r="L16" s="33">
        <v>2286.7</v>
      </c>
      <c r="M16" s="33">
        <v>84.4</v>
      </c>
      <c r="N16" s="33">
        <f t="shared" si="2"/>
        <v>2202.2999999999997</v>
      </c>
      <c r="O16" s="17">
        <f t="shared" si="3"/>
        <v>-0.004540913631818593</v>
      </c>
      <c r="P16" s="80">
        <v>1</v>
      </c>
      <c r="Q16" s="14">
        <v>1.2</v>
      </c>
      <c r="R16" s="14">
        <f t="shared" si="4"/>
        <v>1.2</v>
      </c>
    </row>
    <row r="17" spans="1:18" ht="11.25">
      <c r="A17" s="11">
        <v>12</v>
      </c>
      <c r="B17" s="16" t="s">
        <v>184</v>
      </c>
      <c r="C17" s="54">
        <v>2160.9</v>
      </c>
      <c r="D17" s="33">
        <v>84.4</v>
      </c>
      <c r="E17" s="54">
        <v>0</v>
      </c>
      <c r="F17" s="54">
        <f t="shared" si="0"/>
        <v>2076.5</v>
      </c>
      <c r="G17" s="13"/>
      <c r="H17" s="13"/>
      <c r="I17" s="61">
        <v>0</v>
      </c>
      <c r="J17" s="61">
        <v>0</v>
      </c>
      <c r="K17" s="33">
        <f t="shared" si="1"/>
        <v>0</v>
      </c>
      <c r="L17" s="33">
        <v>2160.9</v>
      </c>
      <c r="M17" s="33">
        <v>84.4</v>
      </c>
      <c r="N17" s="33">
        <f t="shared" si="2"/>
        <v>2076.5</v>
      </c>
      <c r="O17" s="17">
        <f t="shared" si="3"/>
        <v>0</v>
      </c>
      <c r="P17" s="80">
        <v>1</v>
      </c>
      <c r="Q17" s="14">
        <v>1.2</v>
      </c>
      <c r="R17" s="14">
        <f t="shared" si="4"/>
        <v>1.2</v>
      </c>
    </row>
    <row r="18" spans="1:18" ht="11.25">
      <c r="A18" s="11">
        <v>13</v>
      </c>
      <c r="B18" s="16"/>
      <c r="C18" s="54"/>
      <c r="D18" s="13"/>
      <c r="E18" s="54"/>
      <c r="F18" s="54">
        <f t="shared" si="0"/>
        <v>0</v>
      </c>
      <c r="G18" s="13"/>
      <c r="H18" s="13"/>
      <c r="I18" s="61"/>
      <c r="J18" s="61"/>
      <c r="K18" s="33">
        <f t="shared" si="1"/>
        <v>0</v>
      </c>
      <c r="L18" s="33"/>
      <c r="M18" s="33"/>
      <c r="N18" s="33">
        <f t="shared" si="2"/>
        <v>0</v>
      </c>
      <c r="O18" s="17" t="e">
        <f t="shared" si="3"/>
        <v>#DIV/0!</v>
      </c>
      <c r="P18" s="80"/>
      <c r="Q18" s="14">
        <v>1.2</v>
      </c>
      <c r="R18" s="14">
        <f t="shared" si="4"/>
        <v>0</v>
      </c>
    </row>
    <row r="19" spans="1:18" ht="11.25">
      <c r="A19" s="11">
        <v>14</v>
      </c>
      <c r="B19" s="16"/>
      <c r="C19" s="54"/>
      <c r="D19" s="13"/>
      <c r="E19" s="54"/>
      <c r="F19" s="54">
        <f t="shared" si="0"/>
        <v>0</v>
      </c>
      <c r="G19" s="13"/>
      <c r="H19" s="13"/>
      <c r="I19" s="61"/>
      <c r="J19" s="61"/>
      <c r="K19" s="33">
        <f t="shared" si="1"/>
        <v>0</v>
      </c>
      <c r="L19" s="33"/>
      <c r="M19" s="33"/>
      <c r="N19" s="33">
        <f t="shared" si="2"/>
        <v>0</v>
      </c>
      <c r="O19" s="17" t="e">
        <f t="shared" si="3"/>
        <v>#DIV/0!</v>
      </c>
      <c r="P19" s="80"/>
      <c r="Q19" s="14">
        <v>1.2</v>
      </c>
      <c r="R19" s="14">
        <f t="shared" si="4"/>
        <v>0</v>
      </c>
    </row>
    <row r="20" spans="1:18" ht="11.25">
      <c r="A20" s="11">
        <v>15</v>
      </c>
      <c r="B20" s="16"/>
      <c r="C20" s="54"/>
      <c r="D20" s="13"/>
      <c r="E20" s="54"/>
      <c r="F20" s="54">
        <f t="shared" si="0"/>
        <v>0</v>
      </c>
      <c r="G20" s="13"/>
      <c r="H20" s="13"/>
      <c r="I20" s="61"/>
      <c r="J20" s="61"/>
      <c r="K20" s="33">
        <f t="shared" si="1"/>
        <v>0</v>
      </c>
      <c r="L20" s="33"/>
      <c r="M20" s="33"/>
      <c r="N20" s="33">
        <f t="shared" si="2"/>
        <v>0</v>
      </c>
      <c r="O20" s="17" t="e">
        <f t="shared" si="3"/>
        <v>#DIV/0!</v>
      </c>
      <c r="P20" s="80"/>
      <c r="Q20" s="14">
        <v>1.2</v>
      </c>
      <c r="R20" s="14">
        <f t="shared" si="4"/>
        <v>0</v>
      </c>
    </row>
    <row r="21" spans="1:18" ht="11.25">
      <c r="A21" s="11">
        <v>16</v>
      </c>
      <c r="B21" s="16"/>
      <c r="C21" s="54"/>
      <c r="D21" s="13"/>
      <c r="E21" s="54"/>
      <c r="F21" s="54">
        <f t="shared" si="0"/>
        <v>0</v>
      </c>
      <c r="G21" s="13"/>
      <c r="H21" s="13"/>
      <c r="I21" s="61"/>
      <c r="J21" s="61"/>
      <c r="K21" s="33">
        <f t="shared" si="1"/>
        <v>0</v>
      </c>
      <c r="L21" s="33"/>
      <c r="M21" s="33"/>
      <c r="N21" s="33">
        <f t="shared" si="2"/>
        <v>0</v>
      </c>
      <c r="O21" s="17" t="e">
        <f t="shared" si="3"/>
        <v>#DIV/0!</v>
      </c>
      <c r="P21" s="80"/>
      <c r="Q21" s="14">
        <v>1.2</v>
      </c>
      <c r="R21" s="14">
        <f t="shared" si="4"/>
        <v>0</v>
      </c>
    </row>
    <row r="22" spans="1:18" ht="11.25">
      <c r="A22" s="11">
        <v>17</v>
      </c>
      <c r="B22" s="16"/>
      <c r="C22" s="54"/>
      <c r="D22" s="13"/>
      <c r="E22" s="54"/>
      <c r="F22" s="54">
        <f t="shared" si="0"/>
        <v>0</v>
      </c>
      <c r="G22" s="13"/>
      <c r="H22" s="13"/>
      <c r="I22" s="61"/>
      <c r="J22" s="61"/>
      <c r="K22" s="33">
        <f t="shared" si="1"/>
        <v>0</v>
      </c>
      <c r="L22" s="33"/>
      <c r="M22" s="33"/>
      <c r="N22" s="33">
        <f t="shared" si="2"/>
        <v>0</v>
      </c>
      <c r="O22" s="17" t="e">
        <f t="shared" si="3"/>
        <v>#DIV/0!</v>
      </c>
      <c r="P22" s="80"/>
      <c r="Q22" s="14">
        <v>1.2</v>
      </c>
      <c r="R22" s="14">
        <f t="shared" si="4"/>
        <v>0</v>
      </c>
    </row>
    <row r="23" spans="1:18" ht="11.25">
      <c r="A23" s="11">
        <v>18</v>
      </c>
      <c r="B23" s="16"/>
      <c r="C23" s="54"/>
      <c r="D23" s="13"/>
      <c r="E23" s="54"/>
      <c r="F23" s="54">
        <f t="shared" si="0"/>
        <v>0</v>
      </c>
      <c r="G23" s="13"/>
      <c r="H23" s="13"/>
      <c r="I23" s="61"/>
      <c r="J23" s="61"/>
      <c r="K23" s="33">
        <f t="shared" si="1"/>
        <v>0</v>
      </c>
      <c r="L23" s="33"/>
      <c r="M23" s="33"/>
      <c r="N23" s="33">
        <f t="shared" si="2"/>
        <v>0</v>
      </c>
      <c r="O23" s="17" t="e">
        <f t="shared" si="3"/>
        <v>#DIV/0!</v>
      </c>
      <c r="P23" s="80"/>
      <c r="Q23" s="14">
        <v>1.2</v>
      </c>
      <c r="R23" s="14">
        <f t="shared" si="4"/>
        <v>0</v>
      </c>
    </row>
    <row r="24" spans="1:18" ht="11.25">
      <c r="A24" s="11">
        <v>19</v>
      </c>
      <c r="B24" s="16"/>
      <c r="C24" s="54"/>
      <c r="D24" s="13"/>
      <c r="E24" s="54"/>
      <c r="F24" s="54">
        <f t="shared" si="0"/>
        <v>0</v>
      </c>
      <c r="G24" s="13"/>
      <c r="H24" s="13"/>
      <c r="I24" s="61"/>
      <c r="J24" s="61"/>
      <c r="K24" s="33">
        <f t="shared" si="1"/>
        <v>0</v>
      </c>
      <c r="L24" s="33"/>
      <c r="M24" s="33"/>
      <c r="N24" s="33">
        <f t="shared" si="2"/>
        <v>0</v>
      </c>
      <c r="O24" s="17" t="e">
        <f t="shared" si="3"/>
        <v>#DIV/0!</v>
      </c>
      <c r="P24" s="80"/>
      <c r="Q24" s="14">
        <v>1.2</v>
      </c>
      <c r="R24" s="14">
        <f t="shared" si="4"/>
        <v>0</v>
      </c>
    </row>
    <row r="25" spans="1:18" ht="11.25">
      <c r="A25" s="11">
        <v>20</v>
      </c>
      <c r="B25" s="16"/>
      <c r="C25" s="54"/>
      <c r="D25" s="13"/>
      <c r="E25" s="54"/>
      <c r="F25" s="54">
        <f t="shared" si="0"/>
        <v>0</v>
      </c>
      <c r="G25" s="13"/>
      <c r="H25" s="13"/>
      <c r="I25" s="61"/>
      <c r="J25" s="61"/>
      <c r="K25" s="33">
        <f t="shared" si="1"/>
        <v>0</v>
      </c>
      <c r="L25" s="33"/>
      <c r="M25" s="33"/>
      <c r="N25" s="33">
        <f t="shared" si="2"/>
        <v>0</v>
      </c>
      <c r="O25" s="17" t="e">
        <f t="shared" si="3"/>
        <v>#DIV/0!</v>
      </c>
      <c r="P25" s="80"/>
      <c r="Q25" s="14">
        <v>1.2</v>
      </c>
      <c r="R25" s="14">
        <f t="shared" si="4"/>
        <v>0</v>
      </c>
    </row>
    <row r="26" spans="1:18" ht="11.25">
      <c r="A26" s="11">
        <v>21</v>
      </c>
      <c r="B26" s="16"/>
      <c r="C26" s="54"/>
      <c r="D26" s="13"/>
      <c r="E26" s="54"/>
      <c r="F26" s="54">
        <f t="shared" si="0"/>
        <v>0</v>
      </c>
      <c r="G26" s="13"/>
      <c r="H26" s="13"/>
      <c r="I26" s="61"/>
      <c r="J26" s="61"/>
      <c r="K26" s="33">
        <f t="shared" si="1"/>
        <v>0</v>
      </c>
      <c r="L26" s="33"/>
      <c r="M26" s="33"/>
      <c r="N26" s="33">
        <f t="shared" si="2"/>
        <v>0</v>
      </c>
      <c r="O26" s="17" t="e">
        <f t="shared" si="3"/>
        <v>#DIV/0!</v>
      </c>
      <c r="P26" s="80"/>
      <c r="Q26" s="14">
        <v>1.2</v>
      </c>
      <c r="R26" s="14">
        <f t="shared" si="4"/>
        <v>0</v>
      </c>
    </row>
    <row r="27" spans="1:18" ht="11.25">
      <c r="A27" s="11">
        <v>22</v>
      </c>
      <c r="B27" s="16"/>
      <c r="C27" s="55"/>
      <c r="D27" s="18"/>
      <c r="E27" s="55"/>
      <c r="F27" s="54">
        <f t="shared" si="0"/>
        <v>0</v>
      </c>
      <c r="G27" s="18"/>
      <c r="H27" s="18"/>
      <c r="I27" s="61"/>
      <c r="J27" s="61"/>
      <c r="K27" s="33">
        <f t="shared" si="1"/>
        <v>0</v>
      </c>
      <c r="L27" s="33"/>
      <c r="M27" s="33"/>
      <c r="N27" s="33">
        <f t="shared" si="2"/>
        <v>0</v>
      </c>
      <c r="O27" s="17" t="e">
        <f t="shared" si="3"/>
        <v>#DIV/0!</v>
      </c>
      <c r="P27" s="80"/>
      <c r="Q27" s="14">
        <v>1.2</v>
      </c>
      <c r="R27" s="14">
        <f t="shared" si="4"/>
        <v>0</v>
      </c>
    </row>
    <row r="28" spans="1:18" ht="11.25">
      <c r="A28" s="11">
        <v>23</v>
      </c>
      <c r="B28" s="16"/>
      <c r="C28" s="55"/>
      <c r="D28" s="18"/>
      <c r="E28" s="55"/>
      <c r="F28" s="54">
        <f t="shared" si="0"/>
        <v>0</v>
      </c>
      <c r="G28" s="18"/>
      <c r="H28" s="18"/>
      <c r="I28" s="61"/>
      <c r="J28" s="61"/>
      <c r="K28" s="33">
        <f t="shared" si="1"/>
        <v>0</v>
      </c>
      <c r="L28" s="33"/>
      <c r="M28" s="33"/>
      <c r="N28" s="33">
        <f t="shared" si="2"/>
        <v>0</v>
      </c>
      <c r="O28" s="17" t="e">
        <f t="shared" si="3"/>
        <v>#DIV/0!</v>
      </c>
      <c r="P28" s="80"/>
      <c r="Q28" s="14">
        <v>1.2</v>
      </c>
      <c r="R28" s="14">
        <f t="shared" si="4"/>
        <v>0</v>
      </c>
    </row>
    <row r="29" spans="1:18" ht="11.25">
      <c r="A29" s="11">
        <v>24</v>
      </c>
      <c r="B29" s="16"/>
      <c r="C29" s="55"/>
      <c r="D29" s="18"/>
      <c r="E29" s="55"/>
      <c r="F29" s="54">
        <f t="shared" si="0"/>
        <v>0</v>
      </c>
      <c r="G29" s="18"/>
      <c r="H29" s="18"/>
      <c r="I29" s="61"/>
      <c r="J29" s="61"/>
      <c r="K29" s="33">
        <f t="shared" si="1"/>
        <v>0</v>
      </c>
      <c r="L29" s="33"/>
      <c r="M29" s="33"/>
      <c r="N29" s="33">
        <f t="shared" si="2"/>
        <v>0</v>
      </c>
      <c r="O29" s="17" t="e">
        <f t="shared" si="3"/>
        <v>#DIV/0!</v>
      </c>
      <c r="P29" s="80"/>
      <c r="Q29" s="14">
        <v>1.2</v>
      </c>
      <c r="R29" s="14">
        <f t="shared" si="4"/>
        <v>0</v>
      </c>
    </row>
    <row r="30" spans="1:18" ht="11.25">
      <c r="A30" s="203" t="s">
        <v>39</v>
      </c>
      <c r="B30" s="204"/>
      <c r="C30" s="19">
        <f aca="true" t="shared" si="5" ref="C30:N30">SUM(C6:C29)</f>
        <v>28924</v>
      </c>
      <c r="D30" s="56">
        <f t="shared" si="5"/>
        <v>7884.499999999998</v>
      </c>
      <c r="E30" s="19">
        <f t="shared" si="5"/>
        <v>0</v>
      </c>
      <c r="F30" s="19">
        <f t="shared" si="5"/>
        <v>21039.500000000004</v>
      </c>
      <c r="G30" s="52">
        <f t="shared" si="5"/>
        <v>0</v>
      </c>
      <c r="H30" s="19">
        <f t="shared" si="5"/>
        <v>0</v>
      </c>
      <c r="I30" s="30">
        <f t="shared" si="5"/>
        <v>0</v>
      </c>
      <c r="J30" s="30">
        <f t="shared" si="5"/>
        <v>0</v>
      </c>
      <c r="K30" s="30">
        <f t="shared" si="5"/>
        <v>0</v>
      </c>
      <c r="L30" s="30">
        <f t="shared" si="5"/>
        <v>28928.400000000005</v>
      </c>
      <c r="M30" s="30">
        <f t="shared" si="5"/>
        <v>7884.499999999998</v>
      </c>
      <c r="N30" s="19">
        <f t="shared" si="5"/>
        <v>21043.9</v>
      </c>
      <c r="O30" s="58" t="s">
        <v>8</v>
      </c>
      <c r="P30" s="59" t="s">
        <v>8</v>
      </c>
      <c r="Q30" s="20">
        <v>1.2</v>
      </c>
      <c r="R30" s="60" t="s">
        <v>8</v>
      </c>
    </row>
    <row r="31" spans="1:16" s="25" customFormat="1" ht="11.25">
      <c r="A31" s="21"/>
      <c r="B31" s="22"/>
      <c r="C31" s="23"/>
      <c r="D31" s="23"/>
      <c r="E31" s="23"/>
      <c r="F31" s="23"/>
      <c r="G31" s="23"/>
      <c r="H31" s="23"/>
      <c r="I31" s="22"/>
      <c r="J31" s="22"/>
      <c r="K31" s="22"/>
      <c r="L31" s="22"/>
      <c r="M31" s="22"/>
      <c r="N31" s="23"/>
      <c r="O31" s="22"/>
      <c r="P31" s="24"/>
    </row>
    <row r="32" spans="1:16" s="25" customFormat="1" ht="11.25">
      <c r="A32" s="21"/>
      <c r="B32" s="22"/>
      <c r="C32" s="23"/>
      <c r="D32" s="23"/>
      <c r="E32" s="23"/>
      <c r="F32" s="23"/>
      <c r="G32" s="23"/>
      <c r="H32" s="23"/>
      <c r="I32" s="22"/>
      <c r="J32" s="22"/>
      <c r="K32" s="22"/>
      <c r="L32" s="22"/>
      <c r="M32" s="22"/>
      <c r="N32" s="23"/>
      <c r="O32" s="22"/>
      <c r="P32" s="24"/>
    </row>
    <row r="33" spans="1:16" s="25" customFormat="1" ht="11.25">
      <c r="A33" s="21"/>
      <c r="B33" s="22"/>
      <c r="C33" s="23"/>
      <c r="D33" s="23"/>
      <c r="E33" s="23"/>
      <c r="F33" s="23"/>
      <c r="G33" s="23"/>
      <c r="H33" s="23"/>
      <c r="I33" s="22"/>
      <c r="J33" s="22"/>
      <c r="K33" s="22"/>
      <c r="L33" s="22"/>
      <c r="M33" s="22"/>
      <c r="N33" s="23"/>
      <c r="O33" s="22"/>
      <c r="P33" s="24"/>
    </row>
    <row r="34" spans="1:16" s="25" customFormat="1" ht="11.25">
      <c r="A34" s="21"/>
      <c r="B34" s="22"/>
      <c r="C34" s="23"/>
      <c r="D34" s="23"/>
      <c r="E34" s="23"/>
      <c r="F34" s="23"/>
      <c r="G34" s="23"/>
      <c r="H34" s="23"/>
      <c r="I34" s="22"/>
      <c r="J34" s="22"/>
      <c r="K34" s="22"/>
      <c r="L34" s="22"/>
      <c r="M34" s="22"/>
      <c r="N34" s="23"/>
      <c r="O34" s="26"/>
      <c r="P34" s="24"/>
    </row>
    <row r="35" spans="1:16" s="25" customFormat="1" ht="11.25">
      <c r="A35" s="21"/>
      <c r="B35" s="22"/>
      <c r="C35" s="23"/>
      <c r="D35" s="23"/>
      <c r="E35" s="23"/>
      <c r="F35" s="23"/>
      <c r="G35" s="23"/>
      <c r="H35" s="23"/>
      <c r="I35" s="22"/>
      <c r="J35" s="22"/>
      <c r="K35" s="22"/>
      <c r="L35" s="22"/>
      <c r="M35" s="22"/>
      <c r="N35" s="23"/>
      <c r="O35" s="22"/>
      <c r="P35" s="24"/>
    </row>
    <row r="36" spans="1:16" s="25" customFormat="1" ht="11.25">
      <c r="A36" s="21"/>
      <c r="B36" s="22"/>
      <c r="C36" s="23"/>
      <c r="D36" s="23"/>
      <c r="E36" s="23"/>
      <c r="F36" s="23"/>
      <c r="G36" s="23"/>
      <c r="H36" s="23"/>
      <c r="I36" s="22"/>
      <c r="J36" s="22"/>
      <c r="K36" s="22"/>
      <c r="L36" s="22"/>
      <c r="M36" s="22"/>
      <c r="N36" s="23"/>
      <c r="O36" s="22"/>
      <c r="P36" s="24"/>
    </row>
    <row r="37" spans="1:16" s="25" customFormat="1" ht="11.25">
      <c r="A37" s="21"/>
      <c r="B37" s="22"/>
      <c r="C37" s="23"/>
      <c r="D37" s="23"/>
      <c r="E37" s="23"/>
      <c r="F37" s="23"/>
      <c r="G37" s="23"/>
      <c r="H37" s="23"/>
      <c r="I37" s="22"/>
      <c r="J37" s="22"/>
      <c r="K37" s="22"/>
      <c r="L37" s="22"/>
      <c r="M37" s="22"/>
      <c r="N37" s="23"/>
      <c r="O37" s="22"/>
      <c r="P37" s="24"/>
    </row>
    <row r="38" spans="1:16" s="25" customFormat="1" ht="11.25">
      <c r="A38" s="24"/>
      <c r="C38" s="23"/>
      <c r="D38" s="23"/>
      <c r="E38" s="23"/>
      <c r="F38" s="23"/>
      <c r="G38" s="23"/>
      <c r="H38" s="23"/>
      <c r="N38" s="23"/>
      <c r="P38" s="24"/>
    </row>
    <row r="39" spans="1:16" s="25" customFormat="1" ht="11.25">
      <c r="A39" s="24"/>
      <c r="C39" s="23"/>
      <c r="D39" s="23"/>
      <c r="E39" s="23"/>
      <c r="F39" s="23"/>
      <c r="G39" s="23"/>
      <c r="H39" s="23"/>
      <c r="N39" s="23"/>
      <c r="P39" s="24"/>
    </row>
    <row r="40" spans="1:16" s="25" customFormat="1" ht="11.25">
      <c r="A40" s="24"/>
      <c r="C40" s="23"/>
      <c r="D40" s="23"/>
      <c r="E40" s="23"/>
      <c r="F40" s="23"/>
      <c r="G40" s="23"/>
      <c r="H40" s="23"/>
      <c r="N40" s="23"/>
      <c r="P40" s="24"/>
    </row>
    <row r="41" spans="1:16" s="25" customFormat="1" ht="11.25">
      <c r="A41" s="24"/>
      <c r="P41" s="24"/>
    </row>
    <row r="42" spans="1:16" s="25" customFormat="1" ht="11.25">
      <c r="A42" s="24"/>
      <c r="P42" s="24"/>
    </row>
  </sheetData>
  <mergeCells count="6">
    <mergeCell ref="A30:B30"/>
    <mergeCell ref="A3:A4"/>
    <mergeCell ref="B3:B4"/>
    <mergeCell ref="A1:R1"/>
    <mergeCell ref="P3:P4"/>
    <mergeCell ref="Q3:Q4"/>
  </mergeCells>
  <printOptions/>
  <pageMargins left="0.1968503937007874" right="0.1968503937007874" top="1.1811023622047245" bottom="0.3937007874015748" header="0.7086614173228347" footer="0.5118110236220472"/>
  <pageSetup fitToHeight="1" fitToWidth="1" horizontalDpi="600" verticalDpi="600" orientation="landscape" paperSize="9" scale="64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42"/>
  <sheetViews>
    <sheetView zoomScaleSheetLayoutView="100" workbookViewId="0" topLeftCell="A1">
      <pane xSplit="2" ySplit="4" topLeftCell="I23" activePane="bottomRight" state="frozen"/>
      <selection pane="topLeft" activeCell="A1" sqref="A1"/>
      <selection pane="topRight" activeCell="C1" sqref="C1"/>
      <selection pane="bottomLeft" activeCell="A6" sqref="A6"/>
      <selection pane="bottomRight" activeCell="J26" sqref="J26"/>
    </sheetView>
  </sheetViews>
  <sheetFormatPr defaultColWidth="9.00390625" defaultRowHeight="12.75"/>
  <cols>
    <col min="1" max="1" width="5.125" style="1" customWidth="1"/>
    <col min="2" max="2" width="23.00390625" style="2" customWidth="1"/>
    <col min="3" max="3" width="17.75390625" style="2" hidden="1" customWidth="1"/>
    <col min="4" max="6" width="17.75390625" style="2" customWidth="1"/>
    <col min="7" max="7" width="21.25390625" style="2" hidden="1" customWidth="1"/>
    <col min="8" max="8" width="19.875" style="2" customWidth="1"/>
    <col min="9" max="9" width="15.375" style="2" customWidth="1"/>
    <col min="10" max="10" width="16.25390625" style="1" customWidth="1"/>
    <col min="11" max="11" width="16.00390625" style="2" customWidth="1"/>
    <col min="12" max="12" width="14.75390625" style="2" customWidth="1"/>
    <col min="13" max="16384" width="9.125" style="2" customWidth="1"/>
  </cols>
  <sheetData>
    <row r="1" spans="1:12" ht="57" customHeight="1">
      <c r="A1" s="207" t="s">
        <v>0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</row>
    <row r="2" spans="1:9" ht="11.25">
      <c r="A2" s="3"/>
      <c r="B2" s="4"/>
      <c r="C2" s="4"/>
      <c r="D2" s="4"/>
      <c r="E2" s="4"/>
      <c r="F2" s="4"/>
      <c r="G2" s="4"/>
      <c r="H2" s="4"/>
      <c r="I2" s="4"/>
    </row>
    <row r="3" spans="1:12" ht="132.75" customHeight="1">
      <c r="A3" s="205" t="s">
        <v>20</v>
      </c>
      <c r="B3" s="203" t="s">
        <v>102</v>
      </c>
      <c r="C3" s="34" t="s">
        <v>51</v>
      </c>
      <c r="D3" s="34" t="s">
        <v>186</v>
      </c>
      <c r="E3" s="34" t="s">
        <v>218</v>
      </c>
      <c r="F3" s="34" t="s">
        <v>219</v>
      </c>
      <c r="G3" s="34" t="s">
        <v>49</v>
      </c>
      <c r="H3" s="34" t="s">
        <v>142</v>
      </c>
      <c r="I3" s="5" t="s">
        <v>48</v>
      </c>
      <c r="J3" s="197" t="s">
        <v>21</v>
      </c>
      <c r="K3" s="197" t="s">
        <v>5</v>
      </c>
      <c r="L3" s="6" t="s">
        <v>6</v>
      </c>
    </row>
    <row r="4" spans="1:12" s="10" customFormat="1" ht="42.75" customHeight="1">
      <c r="A4" s="205"/>
      <c r="B4" s="203"/>
      <c r="C4" s="5" t="s">
        <v>52</v>
      </c>
      <c r="D4" s="5" t="s">
        <v>185</v>
      </c>
      <c r="E4" s="5" t="s">
        <v>185</v>
      </c>
      <c r="F4" s="5" t="s">
        <v>32</v>
      </c>
      <c r="G4" s="8" t="s">
        <v>33</v>
      </c>
      <c r="H4" s="8" t="s">
        <v>26</v>
      </c>
      <c r="I4" s="8" t="s">
        <v>53</v>
      </c>
      <c r="J4" s="198"/>
      <c r="K4" s="198"/>
      <c r="L4" s="9" t="s">
        <v>50</v>
      </c>
    </row>
    <row r="5" spans="1:12" s="10" customFormat="1" ht="11.25" customHeight="1">
      <c r="A5" s="49">
        <v>1</v>
      </c>
      <c r="B5" s="49">
        <v>2</v>
      </c>
      <c r="C5" s="49" t="s">
        <v>54</v>
      </c>
      <c r="D5" s="49">
        <v>3</v>
      </c>
      <c r="E5" s="49">
        <v>4</v>
      </c>
      <c r="F5" s="49">
        <v>5</v>
      </c>
      <c r="G5" s="8">
        <v>3</v>
      </c>
      <c r="H5" s="8">
        <v>6</v>
      </c>
      <c r="I5" s="8">
        <v>7</v>
      </c>
      <c r="J5" s="8">
        <v>6</v>
      </c>
      <c r="K5" s="8">
        <v>7</v>
      </c>
      <c r="L5" s="9">
        <v>8</v>
      </c>
    </row>
    <row r="6" spans="1:12" ht="11.25">
      <c r="A6" s="11">
        <v>1</v>
      </c>
      <c r="B6" s="16" t="s">
        <v>174</v>
      </c>
      <c r="C6" s="16">
        <v>130</v>
      </c>
      <c r="D6" s="16">
        <v>52.4</v>
      </c>
      <c r="E6" s="2">
        <v>62.2</v>
      </c>
      <c r="F6" s="48">
        <f aca="true" t="shared" si="0" ref="F6:F29">E6-D6</f>
        <v>9.800000000000004</v>
      </c>
      <c r="G6" s="12">
        <v>0</v>
      </c>
      <c r="H6" s="61">
        <v>1722.2</v>
      </c>
      <c r="I6" s="81">
        <f>F6/H6*100</f>
        <v>0.5690396005109746</v>
      </c>
      <c r="J6" s="10">
        <v>0</v>
      </c>
      <c r="K6" s="14">
        <v>1</v>
      </c>
      <c r="L6" s="14">
        <v>1</v>
      </c>
    </row>
    <row r="7" spans="1:12" ht="11.25">
      <c r="A7" s="11">
        <v>2</v>
      </c>
      <c r="B7" s="16" t="s">
        <v>173</v>
      </c>
      <c r="C7" s="16">
        <v>468</v>
      </c>
      <c r="D7" s="16">
        <v>6.9</v>
      </c>
      <c r="E7" s="2">
        <v>8.1</v>
      </c>
      <c r="F7" s="48">
        <f t="shared" si="0"/>
        <v>1.1999999999999993</v>
      </c>
      <c r="G7" s="12">
        <v>75</v>
      </c>
      <c r="H7" s="61">
        <v>131.4</v>
      </c>
      <c r="I7" s="81">
        <f aca="true" t="shared" si="1" ref="I7:I29">F7/H7*100</f>
        <v>0.9132420091324195</v>
      </c>
      <c r="J7" s="10">
        <v>0</v>
      </c>
      <c r="K7" s="14">
        <v>1</v>
      </c>
      <c r="L7" s="14">
        <v>1</v>
      </c>
    </row>
    <row r="8" spans="1:12" ht="11.25">
      <c r="A8" s="11">
        <v>3</v>
      </c>
      <c r="B8" s="16" t="s">
        <v>175</v>
      </c>
      <c r="C8" s="16">
        <v>340</v>
      </c>
      <c r="D8" s="16">
        <v>25.7</v>
      </c>
      <c r="E8" s="2">
        <v>382.9</v>
      </c>
      <c r="F8" s="48">
        <f t="shared" si="0"/>
        <v>357.2</v>
      </c>
      <c r="G8" s="12">
        <v>1.3</v>
      </c>
      <c r="H8" s="61">
        <v>288.4</v>
      </c>
      <c r="I8" s="81">
        <f t="shared" si="1"/>
        <v>123.85575589459086</v>
      </c>
      <c r="J8" s="194" t="s">
        <v>220</v>
      </c>
      <c r="K8" s="14">
        <v>1</v>
      </c>
      <c r="L8" s="14">
        <v>1</v>
      </c>
    </row>
    <row r="9" spans="1:12" ht="11.25">
      <c r="A9" s="11">
        <v>4</v>
      </c>
      <c r="B9" s="16" t="s">
        <v>176</v>
      </c>
      <c r="C9" s="16">
        <v>809</v>
      </c>
      <c r="D9" s="16">
        <v>4.2</v>
      </c>
      <c r="E9" s="2">
        <v>31.6</v>
      </c>
      <c r="F9" s="48">
        <f t="shared" si="0"/>
        <v>27.400000000000002</v>
      </c>
      <c r="G9" s="12">
        <v>-214</v>
      </c>
      <c r="H9" s="61">
        <v>51.7</v>
      </c>
      <c r="I9" s="81">
        <f t="shared" si="1"/>
        <v>52.99806576402322</v>
      </c>
      <c r="J9" s="194" t="s">
        <v>220</v>
      </c>
      <c r="K9" s="14">
        <v>1</v>
      </c>
      <c r="L9" s="14">
        <v>1</v>
      </c>
    </row>
    <row r="10" spans="1:12" ht="11.25">
      <c r="A10" s="11">
        <v>5</v>
      </c>
      <c r="B10" s="16" t="s">
        <v>177</v>
      </c>
      <c r="C10" s="16">
        <v>903</v>
      </c>
      <c r="D10" s="16">
        <v>3.6</v>
      </c>
      <c r="E10" s="2">
        <v>4.9</v>
      </c>
      <c r="F10" s="48">
        <f t="shared" si="0"/>
        <v>1.3000000000000003</v>
      </c>
      <c r="G10" s="12">
        <v>0</v>
      </c>
      <c r="H10" s="61">
        <v>90.6</v>
      </c>
      <c r="I10" s="81">
        <f t="shared" si="1"/>
        <v>1.4348785871964684</v>
      </c>
      <c r="J10" s="194" t="s">
        <v>220</v>
      </c>
      <c r="K10" s="14">
        <v>1</v>
      </c>
      <c r="L10" s="14">
        <v>1</v>
      </c>
    </row>
    <row r="11" spans="1:12" ht="11.25">
      <c r="A11" s="11">
        <v>6</v>
      </c>
      <c r="B11" s="16" t="s">
        <v>178</v>
      </c>
      <c r="C11" s="16">
        <v>1688</v>
      </c>
      <c r="D11" s="16">
        <v>12</v>
      </c>
      <c r="E11" s="2">
        <v>28.6</v>
      </c>
      <c r="F11" s="48">
        <f t="shared" si="0"/>
        <v>16.6</v>
      </c>
      <c r="G11" s="12">
        <v>-101</v>
      </c>
      <c r="H11" s="61">
        <v>86.6</v>
      </c>
      <c r="I11" s="81">
        <f t="shared" si="1"/>
        <v>19.168591224018478</v>
      </c>
      <c r="J11" s="194" t="s">
        <v>220</v>
      </c>
      <c r="K11" s="14">
        <v>1</v>
      </c>
      <c r="L11" s="14">
        <v>1</v>
      </c>
    </row>
    <row r="12" spans="1:12" ht="11.25">
      <c r="A12" s="11">
        <v>7</v>
      </c>
      <c r="B12" s="16" t="s">
        <v>179</v>
      </c>
      <c r="C12" s="16">
        <v>1230</v>
      </c>
      <c r="D12" s="16">
        <v>7.8</v>
      </c>
      <c r="E12" s="2">
        <v>100.9</v>
      </c>
      <c r="F12" s="48">
        <f t="shared" si="0"/>
        <v>93.10000000000001</v>
      </c>
      <c r="G12" s="12">
        <v>-85</v>
      </c>
      <c r="H12" s="61">
        <v>96.2</v>
      </c>
      <c r="I12" s="81">
        <f t="shared" si="1"/>
        <v>96.77754677754679</v>
      </c>
      <c r="J12" s="194" t="s">
        <v>220</v>
      </c>
      <c r="K12" s="14">
        <v>1</v>
      </c>
      <c r="L12" s="14">
        <v>1</v>
      </c>
    </row>
    <row r="13" spans="1:12" ht="11.25">
      <c r="A13" s="11">
        <v>8</v>
      </c>
      <c r="B13" s="16" t="s">
        <v>181</v>
      </c>
      <c r="C13" s="16">
        <v>21</v>
      </c>
      <c r="D13" s="16">
        <v>12.8</v>
      </c>
      <c r="E13" s="2">
        <v>256.4</v>
      </c>
      <c r="F13" s="48">
        <f t="shared" si="0"/>
        <v>243.59999999999997</v>
      </c>
      <c r="G13" s="12">
        <v>0</v>
      </c>
      <c r="H13" s="61">
        <v>115.9</v>
      </c>
      <c r="I13" s="81">
        <f t="shared" si="1"/>
        <v>210.18119068162204</v>
      </c>
      <c r="J13" s="194" t="s">
        <v>220</v>
      </c>
      <c r="K13" s="14">
        <v>1</v>
      </c>
      <c r="L13" s="14">
        <v>1</v>
      </c>
    </row>
    <row r="14" spans="1:12" ht="11.25">
      <c r="A14" s="11">
        <v>9</v>
      </c>
      <c r="B14" s="16" t="s">
        <v>180</v>
      </c>
      <c r="C14" s="16">
        <v>919</v>
      </c>
      <c r="D14" s="16">
        <v>3.5</v>
      </c>
      <c r="E14" s="2">
        <v>5.3</v>
      </c>
      <c r="F14" s="48">
        <f t="shared" si="0"/>
        <v>1.7999999999999998</v>
      </c>
      <c r="G14" s="12">
        <v>-138</v>
      </c>
      <c r="H14" s="61">
        <v>75.4</v>
      </c>
      <c r="I14" s="81">
        <f t="shared" si="1"/>
        <v>2.3872679045092835</v>
      </c>
      <c r="J14" s="194" t="s">
        <v>220</v>
      </c>
      <c r="K14" s="14">
        <v>1</v>
      </c>
      <c r="L14" s="14">
        <v>1</v>
      </c>
    </row>
    <row r="15" spans="1:12" ht="11.25">
      <c r="A15" s="11">
        <v>10</v>
      </c>
      <c r="B15" s="16" t="s">
        <v>182</v>
      </c>
      <c r="C15" s="16">
        <v>319</v>
      </c>
      <c r="D15" s="16">
        <v>11.3</v>
      </c>
      <c r="E15" s="2">
        <v>16.1</v>
      </c>
      <c r="F15" s="48">
        <f t="shared" si="0"/>
        <v>4.800000000000001</v>
      </c>
      <c r="G15" s="12">
        <v>-62</v>
      </c>
      <c r="H15" s="61">
        <v>221</v>
      </c>
      <c r="I15" s="81">
        <f t="shared" si="1"/>
        <v>2.1719457013574663</v>
      </c>
      <c r="J15" s="194" t="s">
        <v>220</v>
      </c>
      <c r="K15" s="14">
        <v>1</v>
      </c>
      <c r="L15" s="14">
        <v>1</v>
      </c>
    </row>
    <row r="16" spans="1:12" ht="11.25">
      <c r="A16" s="11">
        <v>11</v>
      </c>
      <c r="B16" s="16" t="s">
        <v>183</v>
      </c>
      <c r="C16" s="16">
        <v>1324</v>
      </c>
      <c r="D16" s="16">
        <v>19.5</v>
      </c>
      <c r="E16" s="2">
        <v>13.2</v>
      </c>
      <c r="F16" s="48">
        <f t="shared" si="0"/>
        <v>-6.300000000000001</v>
      </c>
      <c r="G16" s="12">
        <v>-423</v>
      </c>
      <c r="H16" s="61">
        <v>188.3</v>
      </c>
      <c r="I16" s="81">
        <f t="shared" si="1"/>
        <v>-3.3457249070631976</v>
      </c>
      <c r="J16" s="194" t="s">
        <v>187</v>
      </c>
      <c r="K16" s="14">
        <v>1</v>
      </c>
      <c r="L16" s="14">
        <v>1</v>
      </c>
    </row>
    <row r="17" spans="1:12" ht="11.25">
      <c r="A17" s="11">
        <v>12</v>
      </c>
      <c r="B17" s="16" t="s">
        <v>184</v>
      </c>
      <c r="C17" s="16">
        <v>365</v>
      </c>
      <c r="D17" s="16">
        <v>12.9</v>
      </c>
      <c r="E17" s="16">
        <v>135</v>
      </c>
      <c r="F17" s="48">
        <f t="shared" si="0"/>
        <v>122.1</v>
      </c>
      <c r="G17" s="12">
        <v>-286</v>
      </c>
      <c r="H17" s="61">
        <v>232.3</v>
      </c>
      <c r="I17" s="81">
        <f t="shared" si="1"/>
        <v>52.56134309083082</v>
      </c>
      <c r="J17" s="194" t="s">
        <v>220</v>
      </c>
      <c r="K17" s="14">
        <v>1</v>
      </c>
      <c r="L17" s="14">
        <v>1</v>
      </c>
    </row>
    <row r="18" spans="1:12" ht="11.25">
      <c r="A18" s="11">
        <v>13</v>
      </c>
      <c r="B18" s="16"/>
      <c r="C18" s="16">
        <v>376</v>
      </c>
      <c r="D18" s="16"/>
      <c r="E18" s="16"/>
      <c r="F18" s="48">
        <f t="shared" si="0"/>
        <v>0</v>
      </c>
      <c r="G18" s="12">
        <v>0</v>
      </c>
      <c r="H18" s="13"/>
      <c r="I18" s="81" t="e">
        <f t="shared" si="1"/>
        <v>#DIV/0!</v>
      </c>
      <c r="J18" s="194"/>
      <c r="K18" s="14">
        <v>1</v>
      </c>
      <c r="L18" s="14">
        <v>1</v>
      </c>
    </row>
    <row r="19" spans="1:12" ht="11.25">
      <c r="A19" s="11">
        <v>14</v>
      </c>
      <c r="B19" s="16"/>
      <c r="C19" s="16">
        <v>1279</v>
      </c>
      <c r="D19" s="16"/>
      <c r="E19" s="16"/>
      <c r="F19" s="48">
        <f t="shared" si="0"/>
        <v>0</v>
      </c>
      <c r="G19" s="12">
        <v>18.6</v>
      </c>
      <c r="H19" s="13"/>
      <c r="I19" s="81" t="e">
        <f t="shared" si="1"/>
        <v>#DIV/0!</v>
      </c>
      <c r="J19" s="193"/>
      <c r="K19" s="14">
        <v>1</v>
      </c>
      <c r="L19" s="14">
        <v>1</v>
      </c>
    </row>
    <row r="20" spans="1:12" ht="11.25">
      <c r="A20" s="11">
        <v>15</v>
      </c>
      <c r="B20" s="16"/>
      <c r="C20" s="16">
        <v>1591</v>
      </c>
      <c r="D20" s="16"/>
      <c r="E20" s="16"/>
      <c r="F20" s="48">
        <f t="shared" si="0"/>
        <v>0</v>
      </c>
      <c r="G20" s="12">
        <v>0</v>
      </c>
      <c r="H20" s="13"/>
      <c r="I20" s="81" t="e">
        <f t="shared" si="1"/>
        <v>#DIV/0!</v>
      </c>
      <c r="J20" s="193"/>
      <c r="K20" s="14">
        <v>1</v>
      </c>
      <c r="L20" s="14">
        <v>1</v>
      </c>
    </row>
    <row r="21" spans="1:12" ht="11.25">
      <c r="A21" s="11">
        <v>16</v>
      </c>
      <c r="B21" s="16"/>
      <c r="C21" s="16">
        <v>1431</v>
      </c>
      <c r="D21" s="16"/>
      <c r="E21" s="16"/>
      <c r="F21" s="48">
        <f t="shared" si="0"/>
        <v>0</v>
      </c>
      <c r="G21" s="12">
        <v>0</v>
      </c>
      <c r="H21" s="13"/>
      <c r="I21" s="81" t="e">
        <f t="shared" si="1"/>
        <v>#DIV/0!</v>
      </c>
      <c r="J21" s="193"/>
      <c r="K21" s="14">
        <v>1</v>
      </c>
      <c r="L21" s="14">
        <v>1</v>
      </c>
    </row>
    <row r="22" spans="1:12" ht="11.25">
      <c r="A22" s="11">
        <v>17</v>
      </c>
      <c r="B22" s="16"/>
      <c r="C22" s="16">
        <v>19</v>
      </c>
      <c r="D22" s="16"/>
      <c r="E22" s="16"/>
      <c r="F22" s="48">
        <f t="shared" si="0"/>
        <v>0</v>
      </c>
      <c r="G22" s="12">
        <v>-104</v>
      </c>
      <c r="H22" s="13"/>
      <c r="I22" s="81" t="e">
        <f t="shared" si="1"/>
        <v>#DIV/0!</v>
      </c>
      <c r="J22" s="193"/>
      <c r="K22" s="14">
        <v>1</v>
      </c>
      <c r="L22" s="14">
        <v>1</v>
      </c>
    </row>
    <row r="23" spans="1:12" ht="11.25">
      <c r="A23" s="11">
        <v>18</v>
      </c>
      <c r="B23" s="16"/>
      <c r="C23" s="16">
        <v>358</v>
      </c>
      <c r="D23" s="16"/>
      <c r="E23" s="16"/>
      <c r="F23" s="48">
        <f t="shared" si="0"/>
        <v>0</v>
      </c>
      <c r="G23" s="12">
        <v>-157</v>
      </c>
      <c r="H23" s="13"/>
      <c r="I23" s="81" t="e">
        <f t="shared" si="1"/>
        <v>#DIV/0!</v>
      </c>
      <c r="J23" s="193"/>
      <c r="K23" s="14">
        <v>1</v>
      </c>
      <c r="L23" s="14">
        <f aca="true" t="shared" si="2" ref="L23:L29">J23*K23</f>
        <v>0</v>
      </c>
    </row>
    <row r="24" spans="1:12" ht="11.25">
      <c r="A24" s="11">
        <v>19</v>
      </c>
      <c r="B24" s="16"/>
      <c r="C24" s="16">
        <v>1655</v>
      </c>
      <c r="D24" s="16"/>
      <c r="E24" s="16"/>
      <c r="F24" s="48">
        <f t="shared" si="0"/>
        <v>0</v>
      </c>
      <c r="G24" s="12">
        <v>-815</v>
      </c>
      <c r="H24" s="13"/>
      <c r="I24" s="81" t="e">
        <f t="shared" si="1"/>
        <v>#DIV/0!</v>
      </c>
      <c r="J24" s="193"/>
      <c r="K24" s="14">
        <v>1</v>
      </c>
      <c r="L24" s="14">
        <f t="shared" si="2"/>
        <v>0</v>
      </c>
    </row>
    <row r="25" spans="1:12" ht="11.25">
      <c r="A25" s="11">
        <v>20</v>
      </c>
      <c r="B25" s="16"/>
      <c r="C25" s="16">
        <v>77</v>
      </c>
      <c r="D25" s="16"/>
      <c r="E25" s="16"/>
      <c r="F25" s="48">
        <f t="shared" si="0"/>
        <v>0</v>
      </c>
      <c r="G25" s="12">
        <v>482</v>
      </c>
      <c r="H25" s="13"/>
      <c r="I25" s="81" t="e">
        <f t="shared" si="1"/>
        <v>#DIV/0!</v>
      </c>
      <c r="K25" s="14">
        <v>1</v>
      </c>
      <c r="L25" s="14">
        <f t="shared" si="2"/>
        <v>0</v>
      </c>
    </row>
    <row r="26" spans="1:12" ht="11.25">
      <c r="A26" s="11">
        <v>21</v>
      </c>
      <c r="B26" s="16"/>
      <c r="C26" s="16">
        <v>332</v>
      </c>
      <c r="D26" s="16"/>
      <c r="E26" s="16"/>
      <c r="F26" s="48">
        <f t="shared" si="0"/>
        <v>0</v>
      </c>
      <c r="G26" s="12">
        <v>0</v>
      </c>
      <c r="H26" s="13"/>
      <c r="I26" s="81" t="e">
        <f t="shared" si="1"/>
        <v>#DIV/0!</v>
      </c>
      <c r="J26" s="15"/>
      <c r="K26" s="14">
        <v>1</v>
      </c>
      <c r="L26" s="14">
        <f t="shared" si="2"/>
        <v>0</v>
      </c>
    </row>
    <row r="27" spans="1:12" ht="11.25">
      <c r="A27" s="11">
        <v>22</v>
      </c>
      <c r="B27" s="16"/>
      <c r="C27" s="16">
        <v>1053</v>
      </c>
      <c r="D27" s="16"/>
      <c r="E27" s="16"/>
      <c r="F27" s="48">
        <f t="shared" si="0"/>
        <v>0</v>
      </c>
      <c r="G27" s="12">
        <v>-680</v>
      </c>
      <c r="H27" s="18"/>
      <c r="I27" s="81" t="e">
        <f t="shared" si="1"/>
        <v>#DIV/0!</v>
      </c>
      <c r="K27" s="14">
        <v>1</v>
      </c>
      <c r="L27" s="14">
        <f t="shared" si="2"/>
        <v>0</v>
      </c>
    </row>
    <row r="28" spans="1:12" ht="11.25">
      <c r="A28" s="11">
        <v>23</v>
      </c>
      <c r="B28" s="16"/>
      <c r="C28" s="16">
        <v>1300</v>
      </c>
      <c r="D28" s="16"/>
      <c r="E28" s="16"/>
      <c r="F28" s="48">
        <f t="shared" si="0"/>
        <v>0</v>
      </c>
      <c r="G28" s="12">
        <v>-843</v>
      </c>
      <c r="H28" s="18"/>
      <c r="I28" s="81" t="e">
        <f t="shared" si="1"/>
        <v>#DIV/0!</v>
      </c>
      <c r="K28" s="14">
        <v>1</v>
      </c>
      <c r="L28" s="14">
        <f t="shared" si="2"/>
        <v>0</v>
      </c>
    </row>
    <row r="29" spans="1:12" ht="11.25">
      <c r="A29" s="11">
        <v>24</v>
      </c>
      <c r="B29" s="16"/>
      <c r="C29" s="16">
        <v>4659</v>
      </c>
      <c r="D29" s="16"/>
      <c r="E29" s="16"/>
      <c r="F29" s="48">
        <f t="shared" si="0"/>
        <v>0</v>
      </c>
      <c r="G29" s="12">
        <v>0</v>
      </c>
      <c r="H29" s="18"/>
      <c r="I29" s="81" t="e">
        <f t="shared" si="1"/>
        <v>#DIV/0!</v>
      </c>
      <c r="J29" s="15"/>
      <c r="K29" s="14">
        <v>1</v>
      </c>
      <c r="L29" s="14">
        <f t="shared" si="2"/>
        <v>0</v>
      </c>
    </row>
    <row r="30" spans="1:12" ht="11.25">
      <c r="A30" s="203" t="s">
        <v>39</v>
      </c>
      <c r="B30" s="204"/>
      <c r="C30" s="19">
        <f aca="true" t="shared" si="3" ref="C30:H30">SUM(C6:C29)</f>
        <v>22646</v>
      </c>
      <c r="D30" s="19">
        <v>172.6</v>
      </c>
      <c r="E30" s="19">
        <v>1045.2</v>
      </c>
      <c r="F30" s="19">
        <f t="shared" si="3"/>
        <v>872.6</v>
      </c>
      <c r="G30" s="19">
        <f t="shared" si="3"/>
        <v>-3331.1000000000004</v>
      </c>
      <c r="H30" s="19">
        <f t="shared" si="3"/>
        <v>3300</v>
      </c>
      <c r="I30" s="58" t="s">
        <v>8</v>
      </c>
      <c r="J30" s="59" t="s">
        <v>8</v>
      </c>
      <c r="K30" s="20">
        <v>1</v>
      </c>
      <c r="L30" s="60" t="s">
        <v>8</v>
      </c>
    </row>
    <row r="31" spans="1:10" s="25" customFormat="1" ht="11.25">
      <c r="A31" s="21"/>
      <c r="B31" s="22"/>
      <c r="C31" s="22"/>
      <c r="D31" s="22"/>
      <c r="E31" s="22"/>
      <c r="F31" s="22"/>
      <c r="G31" s="22"/>
      <c r="H31" s="23"/>
      <c r="I31" s="22"/>
      <c r="J31" s="24"/>
    </row>
    <row r="32" spans="1:10" s="25" customFormat="1" ht="11.25">
      <c r="A32" s="21"/>
      <c r="B32" s="22"/>
      <c r="C32" s="22"/>
      <c r="D32" s="22"/>
      <c r="E32" s="22"/>
      <c r="F32" s="22"/>
      <c r="G32" s="22"/>
      <c r="H32" s="23"/>
      <c r="I32" s="22"/>
      <c r="J32" s="24"/>
    </row>
    <row r="33" spans="1:10" s="25" customFormat="1" ht="11.25">
      <c r="A33" s="21"/>
      <c r="B33" s="22"/>
      <c r="C33" s="22"/>
      <c r="D33" s="22"/>
      <c r="E33" s="22"/>
      <c r="F33" s="22"/>
      <c r="G33" s="22"/>
      <c r="H33" s="23"/>
      <c r="I33" s="22"/>
      <c r="J33" s="24"/>
    </row>
    <row r="34" spans="1:10" s="25" customFormat="1" ht="11.25">
      <c r="A34" s="21"/>
      <c r="B34" s="22"/>
      <c r="C34" s="22"/>
      <c r="D34" s="22"/>
      <c r="E34" s="22"/>
      <c r="F34" s="22"/>
      <c r="G34" s="22"/>
      <c r="H34" s="23"/>
      <c r="I34" s="26"/>
      <c r="J34" s="24"/>
    </row>
    <row r="35" spans="1:10" s="25" customFormat="1" ht="11.25">
      <c r="A35" s="21"/>
      <c r="B35" s="22"/>
      <c r="C35" s="22"/>
      <c r="D35" s="22"/>
      <c r="E35" s="22"/>
      <c r="F35" s="22"/>
      <c r="G35" s="22"/>
      <c r="H35" s="23"/>
      <c r="I35" s="22"/>
      <c r="J35" s="24"/>
    </row>
    <row r="36" spans="1:10" s="25" customFormat="1" ht="11.25">
      <c r="A36" s="21"/>
      <c r="B36" s="22"/>
      <c r="C36" s="22"/>
      <c r="D36" s="22"/>
      <c r="E36" s="22"/>
      <c r="F36" s="22"/>
      <c r="G36" s="22"/>
      <c r="H36" s="23"/>
      <c r="I36" s="22"/>
      <c r="J36" s="24"/>
    </row>
    <row r="37" spans="1:10" s="25" customFormat="1" ht="11.25">
      <c r="A37" s="21"/>
      <c r="B37" s="22"/>
      <c r="C37" s="22"/>
      <c r="D37" s="22"/>
      <c r="E37" s="22"/>
      <c r="F37" s="22"/>
      <c r="G37" s="22"/>
      <c r="H37" s="23"/>
      <c r="I37" s="22"/>
      <c r="J37" s="24"/>
    </row>
    <row r="38" spans="1:10" s="25" customFormat="1" ht="11.25">
      <c r="A38" s="24"/>
      <c r="H38" s="23"/>
      <c r="J38" s="24"/>
    </row>
    <row r="39" spans="1:10" s="25" customFormat="1" ht="11.25">
      <c r="A39" s="24"/>
      <c r="H39" s="23"/>
      <c r="J39" s="24"/>
    </row>
    <row r="40" spans="1:10" s="25" customFormat="1" ht="11.25">
      <c r="A40" s="24"/>
      <c r="H40" s="23"/>
      <c r="J40" s="24"/>
    </row>
    <row r="41" spans="1:10" s="25" customFormat="1" ht="11.25">
      <c r="A41" s="24"/>
      <c r="J41" s="24"/>
    </row>
    <row r="42" spans="1:10" s="25" customFormat="1" ht="11.25">
      <c r="A42" s="24"/>
      <c r="J42" s="24"/>
    </row>
  </sheetData>
  <mergeCells count="6">
    <mergeCell ref="A30:B30"/>
    <mergeCell ref="A3:A4"/>
    <mergeCell ref="B3:B4"/>
    <mergeCell ref="A1:L1"/>
    <mergeCell ref="J3:J4"/>
    <mergeCell ref="K3:K4"/>
  </mergeCells>
  <printOptions/>
  <pageMargins left="0.1968503937007874" right="0.1968503937007874" top="1.1811023622047245" bottom="0.3937007874015748" header="0.7086614173228347" footer="0.5118110236220472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tabSelected="1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L28" sqref="L28"/>
    </sheetView>
  </sheetViews>
  <sheetFormatPr defaultColWidth="9.00390625" defaultRowHeight="12.75"/>
  <cols>
    <col min="1" max="1" width="3.375" style="1" customWidth="1"/>
    <col min="2" max="2" width="21.625" style="2" customWidth="1"/>
    <col min="3" max="3" width="23.125" style="2" customWidth="1"/>
    <col min="4" max="4" width="19.625" style="2" customWidth="1"/>
    <col min="5" max="5" width="20.875" style="2" customWidth="1"/>
    <col min="6" max="6" width="20.25390625" style="2" customWidth="1"/>
    <col min="7" max="7" width="14.00390625" style="2" customWidth="1"/>
    <col min="8" max="8" width="10.75390625" style="1" customWidth="1"/>
    <col min="9" max="9" width="10.875" style="2" customWidth="1"/>
    <col min="10" max="10" width="10.75390625" style="2" customWidth="1"/>
    <col min="11" max="16384" width="9.125" style="2" customWidth="1"/>
  </cols>
  <sheetData>
    <row r="1" spans="1:10" ht="15.75" customHeight="1">
      <c r="A1" s="98"/>
      <c r="B1" s="199" t="s">
        <v>101</v>
      </c>
      <c r="C1" s="199"/>
      <c r="D1" s="199"/>
      <c r="E1" s="199"/>
      <c r="F1" s="199"/>
      <c r="G1" s="199"/>
      <c r="H1" s="199"/>
      <c r="I1" s="199"/>
      <c r="J1" s="199"/>
    </row>
    <row r="2" spans="1:7" ht="11.25">
      <c r="A2" s="3"/>
      <c r="B2" s="4"/>
      <c r="C2" s="4"/>
      <c r="D2" s="4"/>
      <c r="E2" s="4"/>
      <c r="F2" s="4"/>
      <c r="G2" s="4"/>
    </row>
    <row r="3" spans="1:7" ht="11.25">
      <c r="A3" s="3"/>
      <c r="B3" s="4"/>
      <c r="C3" s="4"/>
      <c r="D3" s="4"/>
      <c r="E3" s="4"/>
      <c r="F3" s="4"/>
      <c r="G3" s="4"/>
    </row>
    <row r="4" spans="1:10" ht="25.5" customHeight="1">
      <c r="A4" s="205" t="s">
        <v>3</v>
      </c>
      <c r="B4" s="197" t="s">
        <v>102</v>
      </c>
      <c r="C4" s="197" t="s">
        <v>103</v>
      </c>
      <c r="D4" s="197" t="s">
        <v>190</v>
      </c>
      <c r="E4" s="197" t="s">
        <v>191</v>
      </c>
      <c r="F4" s="197" t="s">
        <v>104</v>
      </c>
      <c r="G4" s="197" t="s">
        <v>99</v>
      </c>
      <c r="H4" s="197" t="s">
        <v>100</v>
      </c>
      <c r="I4" s="197" t="s">
        <v>5</v>
      </c>
      <c r="J4" s="200" t="s">
        <v>6</v>
      </c>
    </row>
    <row r="5" spans="1:10" ht="135" customHeight="1">
      <c r="A5" s="205"/>
      <c r="B5" s="202"/>
      <c r="C5" s="198"/>
      <c r="D5" s="198"/>
      <c r="E5" s="198"/>
      <c r="F5" s="198"/>
      <c r="G5" s="198"/>
      <c r="H5" s="202"/>
      <c r="I5" s="202"/>
      <c r="J5" s="201"/>
    </row>
    <row r="6" spans="1:10" s="10" customFormat="1" ht="51" customHeight="1">
      <c r="A6" s="205"/>
      <c r="B6" s="198"/>
      <c r="C6" s="8" t="s">
        <v>76</v>
      </c>
      <c r="D6" s="8" t="s">
        <v>76</v>
      </c>
      <c r="E6" s="8" t="s">
        <v>76</v>
      </c>
      <c r="F6" s="8" t="s">
        <v>27</v>
      </c>
      <c r="G6" s="8" t="s">
        <v>143</v>
      </c>
      <c r="H6" s="198"/>
      <c r="I6" s="198"/>
      <c r="J6" s="9" t="s">
        <v>29</v>
      </c>
    </row>
    <row r="7" spans="1:10" s="10" customFormat="1" ht="15.75" customHeight="1">
      <c r="A7" s="182">
        <v>1</v>
      </c>
      <c r="B7" s="36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183">
        <v>10</v>
      </c>
    </row>
    <row r="8" spans="1:10" ht="11.25">
      <c r="A8" s="184">
        <v>1</v>
      </c>
      <c r="B8" s="16" t="s">
        <v>174</v>
      </c>
      <c r="C8" s="48">
        <v>1050.3</v>
      </c>
      <c r="D8" s="61">
        <v>2979.8</v>
      </c>
      <c r="E8" s="185">
        <v>55</v>
      </c>
      <c r="F8" s="13">
        <f>D8+E8</f>
        <v>3034.8</v>
      </c>
      <c r="G8" s="17">
        <f aca="true" t="shared" si="0" ref="G8:G19">C8/(C8+F8)*100</f>
        <v>25.71050892267019</v>
      </c>
      <c r="H8" s="15">
        <v>0.409</v>
      </c>
      <c r="I8" s="14">
        <v>1.2</v>
      </c>
      <c r="J8" s="38">
        <f aca="true" t="shared" si="1" ref="J8:J19">H8*I8</f>
        <v>0.49079999999999996</v>
      </c>
    </row>
    <row r="9" spans="1:10" ht="11.25">
      <c r="A9" s="11">
        <v>2</v>
      </c>
      <c r="B9" s="16" t="s">
        <v>173</v>
      </c>
      <c r="C9" s="48">
        <v>862.9</v>
      </c>
      <c r="D9" s="61">
        <v>167</v>
      </c>
      <c r="E9" s="33">
        <v>4.5</v>
      </c>
      <c r="F9" s="13">
        <f aca="true" t="shared" si="2" ref="F9:F19">D9+E9</f>
        <v>171.5</v>
      </c>
      <c r="G9" s="17">
        <f t="shared" si="0"/>
        <v>83.42034029389018</v>
      </c>
      <c r="H9" s="1">
        <v>0</v>
      </c>
      <c r="I9" s="14">
        <v>1.2</v>
      </c>
      <c r="J9" s="14">
        <f t="shared" si="1"/>
        <v>0</v>
      </c>
    </row>
    <row r="10" spans="1:10" ht="11.25">
      <c r="A10" s="11">
        <v>3</v>
      </c>
      <c r="B10" s="16" t="s">
        <v>175</v>
      </c>
      <c r="C10" s="48">
        <v>1986.5</v>
      </c>
      <c r="D10" s="61">
        <v>448</v>
      </c>
      <c r="E10" s="33">
        <v>35</v>
      </c>
      <c r="F10" s="13">
        <f t="shared" si="2"/>
        <v>483</v>
      </c>
      <c r="G10" s="17">
        <f t="shared" si="0"/>
        <v>80.44138489572788</v>
      </c>
      <c r="H10" s="1">
        <v>0</v>
      </c>
      <c r="I10" s="14">
        <v>1.2</v>
      </c>
      <c r="J10" s="14">
        <f t="shared" si="1"/>
        <v>0</v>
      </c>
    </row>
    <row r="11" spans="1:10" ht="11.25">
      <c r="A11" s="11">
        <v>4</v>
      </c>
      <c r="B11" s="16" t="s">
        <v>176</v>
      </c>
      <c r="C11" s="48">
        <v>760.8</v>
      </c>
      <c r="D11" s="61">
        <v>89</v>
      </c>
      <c r="E11" s="33">
        <v>2.5</v>
      </c>
      <c r="F11" s="13">
        <f t="shared" si="2"/>
        <v>91.5</v>
      </c>
      <c r="G11" s="17">
        <f t="shared" si="0"/>
        <v>89.26434354100668</v>
      </c>
      <c r="H11" s="1">
        <v>0</v>
      </c>
      <c r="I11" s="14">
        <v>1.2</v>
      </c>
      <c r="J11" s="14">
        <f t="shared" si="1"/>
        <v>0</v>
      </c>
    </row>
    <row r="12" spans="1:10" ht="11.25">
      <c r="A12" s="11">
        <v>5</v>
      </c>
      <c r="B12" s="16" t="s">
        <v>177</v>
      </c>
      <c r="C12" s="48">
        <v>794.9</v>
      </c>
      <c r="D12" s="61">
        <v>95.1</v>
      </c>
      <c r="E12" s="33">
        <v>19</v>
      </c>
      <c r="F12" s="13">
        <f t="shared" si="2"/>
        <v>114.1</v>
      </c>
      <c r="G12" s="17">
        <f t="shared" si="0"/>
        <v>87.44774477447744</v>
      </c>
      <c r="H12" s="1">
        <v>0</v>
      </c>
      <c r="I12" s="14">
        <v>1.2</v>
      </c>
      <c r="J12" s="14">
        <f t="shared" si="1"/>
        <v>0</v>
      </c>
    </row>
    <row r="13" spans="1:10" ht="11.25">
      <c r="A13" s="11">
        <v>6</v>
      </c>
      <c r="B13" s="16" t="s">
        <v>178</v>
      </c>
      <c r="C13" s="48">
        <v>770.4</v>
      </c>
      <c r="D13" s="61">
        <v>102</v>
      </c>
      <c r="E13" s="33">
        <v>4</v>
      </c>
      <c r="F13" s="13">
        <f t="shared" si="2"/>
        <v>106</v>
      </c>
      <c r="G13" s="17">
        <f t="shared" si="0"/>
        <v>87.90506617982656</v>
      </c>
      <c r="H13" s="1">
        <v>0</v>
      </c>
      <c r="I13" s="14">
        <v>1.2</v>
      </c>
      <c r="J13" s="14">
        <f t="shared" si="1"/>
        <v>0</v>
      </c>
    </row>
    <row r="14" spans="1:10" ht="11.25">
      <c r="A14" s="11">
        <v>7</v>
      </c>
      <c r="B14" s="16" t="s">
        <v>179</v>
      </c>
      <c r="C14" s="48">
        <v>1030.3</v>
      </c>
      <c r="D14" s="61">
        <v>107</v>
      </c>
      <c r="E14" s="33">
        <v>5</v>
      </c>
      <c r="F14" s="13">
        <f t="shared" si="2"/>
        <v>112</v>
      </c>
      <c r="G14" s="17">
        <f t="shared" si="0"/>
        <v>90.1952201698328</v>
      </c>
      <c r="H14" s="1">
        <v>0</v>
      </c>
      <c r="I14" s="14">
        <v>1.2</v>
      </c>
      <c r="J14" s="14">
        <f t="shared" si="1"/>
        <v>0</v>
      </c>
    </row>
    <row r="15" spans="1:10" ht="11.25">
      <c r="A15" s="11">
        <v>8</v>
      </c>
      <c r="B15" s="16" t="s">
        <v>181</v>
      </c>
      <c r="C15" s="48">
        <v>1898.1</v>
      </c>
      <c r="D15" s="61">
        <v>177</v>
      </c>
      <c r="E15" s="33">
        <v>7.5</v>
      </c>
      <c r="F15" s="13">
        <f t="shared" si="2"/>
        <v>184.5</v>
      </c>
      <c r="G15" s="17">
        <f t="shared" si="0"/>
        <v>91.1408815903198</v>
      </c>
      <c r="H15" s="1">
        <v>0</v>
      </c>
      <c r="I15" s="14">
        <v>1.2</v>
      </c>
      <c r="J15" s="14">
        <f t="shared" si="1"/>
        <v>0</v>
      </c>
    </row>
    <row r="16" spans="1:10" ht="11.25">
      <c r="A16" s="11">
        <v>9</v>
      </c>
      <c r="B16" s="16" t="s">
        <v>180</v>
      </c>
      <c r="C16" s="48">
        <v>758.3</v>
      </c>
      <c r="D16" s="61">
        <v>136</v>
      </c>
      <c r="E16" s="33">
        <v>4</v>
      </c>
      <c r="F16" s="13">
        <f t="shared" si="2"/>
        <v>140</v>
      </c>
      <c r="G16" s="17">
        <f t="shared" si="0"/>
        <v>84.41500612267616</v>
      </c>
      <c r="H16" s="1">
        <v>0</v>
      </c>
      <c r="I16" s="14">
        <v>1.2</v>
      </c>
      <c r="J16" s="14">
        <f t="shared" si="1"/>
        <v>0</v>
      </c>
    </row>
    <row r="17" spans="1:10" ht="11.25">
      <c r="A17" s="11">
        <v>10</v>
      </c>
      <c r="B17" s="16" t="s">
        <v>182</v>
      </c>
      <c r="C17" s="48">
        <v>1513.3</v>
      </c>
      <c r="D17" s="61">
        <v>380</v>
      </c>
      <c r="E17" s="33">
        <v>48</v>
      </c>
      <c r="F17" s="13">
        <f t="shared" si="2"/>
        <v>428</v>
      </c>
      <c r="G17" s="17">
        <f t="shared" si="0"/>
        <v>77.95291814763303</v>
      </c>
      <c r="H17" s="1">
        <v>0</v>
      </c>
      <c r="I17" s="14">
        <v>1.2</v>
      </c>
      <c r="J17" s="14">
        <f t="shared" si="1"/>
        <v>0</v>
      </c>
    </row>
    <row r="18" spans="1:10" ht="11.25">
      <c r="A18" s="11">
        <v>11</v>
      </c>
      <c r="B18" s="16" t="s">
        <v>183</v>
      </c>
      <c r="C18" s="48">
        <v>1781.2</v>
      </c>
      <c r="D18" s="61">
        <v>372</v>
      </c>
      <c r="E18" s="33">
        <v>49.1</v>
      </c>
      <c r="F18" s="13">
        <f t="shared" si="2"/>
        <v>421.1</v>
      </c>
      <c r="G18" s="17">
        <f t="shared" si="0"/>
        <v>80.87908096081368</v>
      </c>
      <c r="H18" s="1">
        <v>0</v>
      </c>
      <c r="I18" s="14">
        <v>1.2</v>
      </c>
      <c r="J18" s="14">
        <f t="shared" si="1"/>
        <v>0</v>
      </c>
    </row>
    <row r="19" spans="1:10" ht="11.25">
      <c r="A19" s="11">
        <v>12</v>
      </c>
      <c r="B19" s="16" t="s">
        <v>184</v>
      </c>
      <c r="C19" s="48">
        <v>1667.9</v>
      </c>
      <c r="D19" s="61">
        <v>302</v>
      </c>
      <c r="E19" s="33">
        <v>53</v>
      </c>
      <c r="F19" s="13">
        <f t="shared" si="2"/>
        <v>355</v>
      </c>
      <c r="G19" s="17">
        <f t="shared" si="0"/>
        <v>82.45093677393841</v>
      </c>
      <c r="H19" s="1">
        <v>0</v>
      </c>
      <c r="I19" s="14">
        <v>1.2</v>
      </c>
      <c r="J19" s="14">
        <f t="shared" si="1"/>
        <v>0</v>
      </c>
    </row>
    <row r="20" spans="1:10" ht="11.25">
      <c r="A20" s="203" t="s">
        <v>78</v>
      </c>
      <c r="B20" s="204"/>
      <c r="C20" s="30">
        <f>SUM(C8:C19)</f>
        <v>14874.899999999998</v>
      </c>
      <c r="D20" s="30">
        <f>SUM(D8:D19)</f>
        <v>5354.9</v>
      </c>
      <c r="E20" s="19">
        <f>SUM(E8:E19)</f>
        <v>286.6</v>
      </c>
      <c r="F20" s="19">
        <f>SUM(F8:F19)</f>
        <v>5641.5</v>
      </c>
      <c r="G20" s="58" t="s">
        <v>8</v>
      </c>
      <c r="H20" s="59" t="s">
        <v>8</v>
      </c>
      <c r="I20" s="20">
        <v>1.2</v>
      </c>
      <c r="J20" s="60" t="s">
        <v>8</v>
      </c>
    </row>
    <row r="21" spans="1:10" ht="11.25">
      <c r="A21" s="21"/>
      <c r="B21" s="22"/>
      <c r="C21" s="22"/>
      <c r="D21" s="22"/>
      <c r="E21" s="23"/>
      <c r="F21" s="23"/>
      <c r="G21" s="22"/>
      <c r="H21" s="24"/>
      <c r="I21" s="25"/>
      <c r="J21" s="25"/>
    </row>
    <row r="22" spans="1:10" ht="11.25">
      <c r="A22" s="21"/>
      <c r="B22" s="22"/>
      <c r="C22" s="22"/>
      <c r="D22" s="22"/>
      <c r="E22" s="23"/>
      <c r="F22" s="23"/>
      <c r="G22" s="22"/>
      <c r="H22" s="24"/>
      <c r="I22" s="25"/>
      <c r="J22" s="25"/>
    </row>
    <row r="23" spans="1:10" ht="11.25">
      <c r="A23" s="21"/>
      <c r="B23" s="22"/>
      <c r="C23" s="22"/>
      <c r="D23" s="22"/>
      <c r="E23" s="23"/>
      <c r="F23" s="23"/>
      <c r="G23" s="22"/>
      <c r="H23" s="24"/>
      <c r="I23" s="25"/>
      <c r="J23" s="25"/>
    </row>
    <row r="24" spans="1:10" ht="11.25">
      <c r="A24" s="21"/>
      <c r="B24" s="22"/>
      <c r="C24" s="22"/>
      <c r="D24" s="22"/>
      <c r="E24" s="23"/>
      <c r="F24" s="23"/>
      <c r="G24" s="26"/>
      <c r="H24" s="24"/>
      <c r="I24" s="25"/>
      <c r="J24" s="25"/>
    </row>
    <row r="25" spans="1:10" ht="11.25">
      <c r="A25" s="21"/>
      <c r="B25" s="22"/>
      <c r="C25" s="22"/>
      <c r="D25" s="22"/>
      <c r="E25" s="23"/>
      <c r="F25" s="23"/>
      <c r="G25" s="22"/>
      <c r="H25" s="24"/>
      <c r="I25" s="25"/>
      <c r="J25" s="25"/>
    </row>
    <row r="26" spans="1:10" ht="11.25">
      <c r="A26" s="21"/>
      <c r="B26" s="22"/>
      <c r="C26" s="22"/>
      <c r="D26" s="22"/>
      <c r="E26" s="23"/>
      <c r="F26" s="23"/>
      <c r="G26" s="22"/>
      <c r="H26" s="24"/>
      <c r="I26" s="25"/>
      <c r="J26" s="25"/>
    </row>
    <row r="27" spans="1:10" ht="11.25">
      <c r="A27" s="21"/>
      <c r="B27" s="22"/>
      <c r="C27" s="22"/>
      <c r="D27" s="22"/>
      <c r="E27" s="23"/>
      <c r="F27" s="23"/>
      <c r="G27" s="22"/>
      <c r="H27" s="24"/>
      <c r="I27" s="25"/>
      <c r="J27" s="25"/>
    </row>
    <row r="28" spans="1:10" ht="11.25">
      <c r="A28" s="24"/>
      <c r="B28" s="25"/>
      <c r="C28" s="25"/>
      <c r="D28" s="25"/>
      <c r="E28" s="23"/>
      <c r="F28" s="23"/>
      <c r="G28" s="25"/>
      <c r="H28" s="24"/>
      <c r="I28" s="25"/>
      <c r="J28" s="25"/>
    </row>
    <row r="29" spans="1:10" ht="11.25">
      <c r="A29" s="24"/>
      <c r="B29" s="25"/>
      <c r="C29" s="25"/>
      <c r="D29" s="25"/>
      <c r="E29" s="23"/>
      <c r="F29" s="23"/>
      <c r="G29" s="25"/>
      <c r="H29" s="24"/>
      <c r="I29" s="25"/>
      <c r="J29" s="25"/>
    </row>
    <row r="30" spans="1:10" ht="11.25">
      <c r="A30" s="24"/>
      <c r="B30" s="25"/>
      <c r="C30" s="25"/>
      <c r="D30" s="25"/>
      <c r="E30" s="23"/>
      <c r="F30" s="23"/>
      <c r="G30" s="25"/>
      <c r="H30" s="24"/>
      <c r="I30" s="25"/>
      <c r="J30" s="25"/>
    </row>
    <row r="31" spans="1:10" ht="11.25">
      <c r="A31" s="24"/>
      <c r="B31" s="25"/>
      <c r="C31" s="25"/>
      <c r="D31" s="25"/>
      <c r="E31" s="25"/>
      <c r="F31" s="25"/>
      <c r="G31" s="25"/>
      <c r="H31" s="24"/>
      <c r="I31" s="25"/>
      <c r="J31" s="25"/>
    </row>
    <row r="32" spans="1:10" ht="11.25">
      <c r="A32" s="24"/>
      <c r="B32" s="25"/>
      <c r="C32" s="25"/>
      <c r="D32" s="25"/>
      <c r="E32" s="25"/>
      <c r="F32" s="25"/>
      <c r="G32" s="25"/>
      <c r="H32" s="24"/>
      <c r="I32" s="25"/>
      <c r="J32" s="25"/>
    </row>
    <row r="33" spans="1:10" s="25" customFormat="1" ht="11.25">
      <c r="A33" s="1"/>
      <c r="B33" s="2"/>
      <c r="C33" s="2"/>
      <c r="D33" s="2"/>
      <c r="E33" s="2"/>
      <c r="F33" s="2"/>
      <c r="G33" s="2"/>
      <c r="H33" s="1"/>
      <c r="I33" s="2"/>
      <c r="J33" s="2"/>
    </row>
    <row r="34" spans="1:10" s="25" customFormat="1" ht="11.25">
      <c r="A34" s="1"/>
      <c r="B34" s="2"/>
      <c r="C34" s="2"/>
      <c r="D34" s="2"/>
      <c r="E34" s="2"/>
      <c r="F34" s="2"/>
      <c r="G34" s="2"/>
      <c r="H34" s="1"/>
      <c r="I34" s="2"/>
      <c r="J34" s="2"/>
    </row>
    <row r="35" spans="1:10" s="25" customFormat="1" ht="11.25">
      <c r="A35" s="1"/>
      <c r="B35" s="2"/>
      <c r="C35" s="2"/>
      <c r="D35" s="2"/>
      <c r="E35" s="2"/>
      <c r="F35" s="2"/>
      <c r="G35" s="2"/>
      <c r="H35" s="1"/>
      <c r="I35" s="2"/>
      <c r="J35" s="2"/>
    </row>
    <row r="36" spans="1:10" s="25" customFormat="1" ht="11.25">
      <c r="A36" s="1"/>
      <c r="B36" s="2"/>
      <c r="C36" s="2"/>
      <c r="D36" s="2"/>
      <c r="E36" s="2"/>
      <c r="F36" s="2"/>
      <c r="G36" s="2"/>
      <c r="H36" s="1"/>
      <c r="I36" s="2"/>
      <c r="J36" s="2"/>
    </row>
    <row r="37" spans="1:10" s="25" customFormat="1" ht="11.25">
      <c r="A37" s="1"/>
      <c r="B37" s="2"/>
      <c r="C37" s="2"/>
      <c r="D37" s="2"/>
      <c r="E37" s="2"/>
      <c r="F37" s="2"/>
      <c r="G37" s="2"/>
      <c r="H37" s="1"/>
      <c r="I37" s="2"/>
      <c r="J37" s="2"/>
    </row>
    <row r="38" spans="1:10" s="25" customFormat="1" ht="11.25">
      <c r="A38" s="1"/>
      <c r="B38" s="2"/>
      <c r="C38" s="2"/>
      <c r="D38" s="2"/>
      <c r="E38" s="2"/>
      <c r="F38" s="2"/>
      <c r="G38" s="2"/>
      <c r="H38" s="1"/>
      <c r="I38" s="2"/>
      <c r="J38" s="2"/>
    </row>
    <row r="39" spans="1:10" s="25" customFormat="1" ht="11.25">
      <c r="A39" s="1"/>
      <c r="B39" s="2"/>
      <c r="C39" s="2"/>
      <c r="D39" s="2"/>
      <c r="E39" s="2"/>
      <c r="F39" s="2"/>
      <c r="G39" s="2"/>
      <c r="H39" s="1"/>
      <c r="I39" s="2"/>
      <c r="J39" s="2"/>
    </row>
    <row r="40" spans="1:10" s="25" customFormat="1" ht="11.25">
      <c r="A40" s="1"/>
      <c r="B40" s="2"/>
      <c r="C40" s="2"/>
      <c r="D40" s="2"/>
      <c r="E40" s="2"/>
      <c r="F40" s="2"/>
      <c r="G40" s="2"/>
      <c r="H40" s="1"/>
      <c r="I40" s="2"/>
      <c r="J40" s="2"/>
    </row>
    <row r="41" spans="1:10" s="25" customFormat="1" ht="11.25">
      <c r="A41" s="1"/>
      <c r="B41" s="2"/>
      <c r="C41" s="2"/>
      <c r="D41" s="2"/>
      <c r="E41" s="2"/>
      <c r="F41" s="2"/>
      <c r="G41" s="2"/>
      <c r="H41" s="1"/>
      <c r="I41" s="2"/>
      <c r="J41" s="2"/>
    </row>
    <row r="42" spans="1:10" s="25" customFormat="1" ht="11.25">
      <c r="A42" s="1"/>
      <c r="B42" s="2"/>
      <c r="C42" s="2"/>
      <c r="D42" s="2"/>
      <c r="E42" s="2"/>
      <c r="F42" s="2"/>
      <c r="G42" s="2"/>
      <c r="H42" s="1"/>
      <c r="I42" s="2"/>
      <c r="J42" s="2"/>
    </row>
    <row r="43" spans="1:10" s="25" customFormat="1" ht="11.25">
      <c r="A43" s="1"/>
      <c r="B43" s="2"/>
      <c r="C43" s="2"/>
      <c r="D43" s="2"/>
      <c r="E43" s="2"/>
      <c r="F43" s="2"/>
      <c r="G43" s="2"/>
      <c r="H43" s="1"/>
      <c r="I43" s="2"/>
      <c r="J43" s="2"/>
    </row>
    <row r="44" spans="1:10" s="25" customFormat="1" ht="11.25">
      <c r="A44" s="1"/>
      <c r="B44" s="2"/>
      <c r="C44" s="2"/>
      <c r="D44" s="2"/>
      <c r="E44" s="2"/>
      <c r="F44" s="2"/>
      <c r="G44" s="2"/>
      <c r="H44" s="1"/>
      <c r="I44" s="2"/>
      <c r="J44" s="2"/>
    </row>
  </sheetData>
  <mergeCells count="12">
    <mergeCell ref="A20:B20"/>
    <mergeCell ref="A4:A6"/>
    <mergeCell ref="B4:B6"/>
    <mergeCell ref="C4:C5"/>
    <mergeCell ref="E4:E5"/>
    <mergeCell ref="D4:D5"/>
    <mergeCell ref="G4:G5"/>
    <mergeCell ref="B1:J1"/>
    <mergeCell ref="J4:J5"/>
    <mergeCell ref="F4:F5"/>
    <mergeCell ref="H4:H6"/>
    <mergeCell ref="I4:I6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2"/>
  <sheetViews>
    <sheetView workbookViewId="0" topLeftCell="C5">
      <selection activeCell="I4" sqref="I4"/>
    </sheetView>
  </sheetViews>
  <sheetFormatPr defaultColWidth="9.00390625" defaultRowHeight="12.75"/>
  <cols>
    <col min="1" max="1" width="3.375" style="117" customWidth="1"/>
    <col min="2" max="2" width="22.875" style="18" customWidth="1"/>
    <col min="3" max="3" width="16.00390625" style="18" customWidth="1"/>
    <col min="4" max="4" width="22.625" style="18" customWidth="1"/>
    <col min="5" max="5" width="22.875" style="18" customWidth="1"/>
    <col min="6" max="6" width="15.875" style="18" customWidth="1"/>
    <col min="7" max="7" width="20.00390625" style="82" customWidth="1"/>
    <col min="8" max="8" width="19.375" style="82" customWidth="1"/>
    <col min="9" max="9" width="14.00390625" style="176" customWidth="1"/>
    <col min="10" max="10" width="11.00390625" style="117" customWidth="1"/>
    <col min="11" max="12" width="10.25390625" style="18" customWidth="1"/>
    <col min="13" max="16384" width="9.125" style="113" customWidth="1"/>
  </cols>
  <sheetData>
    <row r="1" spans="1:15" ht="18">
      <c r="A1" s="199" t="s">
        <v>105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12"/>
      <c r="N1" s="112"/>
      <c r="O1" s="112"/>
    </row>
    <row r="2" spans="1:6" ht="11.25">
      <c r="A2" s="114"/>
      <c r="B2" s="115"/>
      <c r="C2" s="115"/>
      <c r="D2" s="115"/>
      <c r="E2" s="115"/>
      <c r="F2" s="115"/>
    </row>
    <row r="3" spans="1:12" ht="180.75" customHeight="1">
      <c r="A3" s="205" t="s">
        <v>3</v>
      </c>
      <c r="B3" s="203" t="s">
        <v>102</v>
      </c>
      <c r="C3" s="36" t="s">
        <v>214</v>
      </c>
      <c r="D3" s="34" t="s">
        <v>126</v>
      </c>
      <c r="E3" s="99" t="s">
        <v>106</v>
      </c>
      <c r="F3" s="36" t="s">
        <v>188</v>
      </c>
      <c r="G3" s="161" t="s">
        <v>127</v>
      </c>
      <c r="H3" s="99" t="s">
        <v>128</v>
      </c>
      <c r="I3" s="28" t="s">
        <v>24</v>
      </c>
      <c r="J3" s="197" t="s">
        <v>80</v>
      </c>
      <c r="K3" s="197" t="s">
        <v>5</v>
      </c>
      <c r="L3" s="29" t="s">
        <v>6</v>
      </c>
    </row>
    <row r="4" spans="1:12" ht="45.75" customHeight="1">
      <c r="A4" s="205"/>
      <c r="B4" s="203"/>
      <c r="C4" s="8" t="s">
        <v>90</v>
      </c>
      <c r="D4" s="8" t="s">
        <v>154</v>
      </c>
      <c r="E4" s="8" t="s">
        <v>68</v>
      </c>
      <c r="F4" s="36" t="s">
        <v>7</v>
      </c>
      <c r="G4" s="8" t="s">
        <v>154</v>
      </c>
      <c r="H4" s="84" t="s">
        <v>55</v>
      </c>
      <c r="I4" s="145" t="s">
        <v>91</v>
      </c>
      <c r="J4" s="198"/>
      <c r="K4" s="198"/>
      <c r="L4" s="177" t="s">
        <v>92</v>
      </c>
    </row>
    <row r="5" spans="1:12" ht="15.75" customHeight="1">
      <c r="A5" s="49">
        <v>1</v>
      </c>
      <c r="B5" s="36">
        <v>2</v>
      </c>
      <c r="C5" s="8">
        <v>3</v>
      </c>
      <c r="D5" s="8">
        <v>4</v>
      </c>
      <c r="E5" s="28" t="s">
        <v>93</v>
      </c>
      <c r="F5" s="36" t="s">
        <v>94</v>
      </c>
      <c r="G5" s="28" t="s">
        <v>95</v>
      </c>
      <c r="H5" s="84" t="s">
        <v>56</v>
      </c>
      <c r="I5" s="28" t="s">
        <v>89</v>
      </c>
      <c r="J5" s="36" t="s">
        <v>96</v>
      </c>
      <c r="K5" s="36" t="s">
        <v>97</v>
      </c>
      <c r="L5" s="177" t="s">
        <v>98</v>
      </c>
    </row>
    <row r="6" spans="1:12" ht="11.25">
      <c r="A6" s="101">
        <v>1</v>
      </c>
      <c r="B6" s="16" t="s">
        <v>174</v>
      </c>
      <c r="C6" s="48">
        <v>7402.3</v>
      </c>
      <c r="D6" s="48">
        <v>7312.1</v>
      </c>
      <c r="E6" s="85">
        <f aca="true" t="shared" si="0" ref="E6:E29">C6-D6</f>
        <v>90.19999999999982</v>
      </c>
      <c r="F6" s="33">
        <v>11248.4</v>
      </c>
      <c r="G6" s="33">
        <v>7163.3</v>
      </c>
      <c r="H6" s="195">
        <f aca="true" t="shared" si="1" ref="H6:H29">F6-G6</f>
        <v>4085.0999999999995</v>
      </c>
      <c r="I6" s="178">
        <f aca="true" t="shared" si="2" ref="I6:I29">E6/H6*100</f>
        <v>2.208024283371272</v>
      </c>
      <c r="J6" s="179">
        <v>0</v>
      </c>
      <c r="K6" s="180">
        <v>0.5</v>
      </c>
      <c r="L6" s="180">
        <f aca="true" t="shared" si="3" ref="L6:L29">J6*K6</f>
        <v>0</v>
      </c>
    </row>
    <row r="7" spans="1:12" ht="11.25">
      <c r="A7" s="101">
        <v>2</v>
      </c>
      <c r="B7" s="16" t="s">
        <v>173</v>
      </c>
      <c r="C7" s="48"/>
      <c r="D7" s="48">
        <v>0</v>
      </c>
      <c r="E7" s="85">
        <f t="shared" si="0"/>
        <v>0</v>
      </c>
      <c r="F7" s="33">
        <v>1103.2</v>
      </c>
      <c r="G7" s="33">
        <v>45.2</v>
      </c>
      <c r="H7" s="195">
        <f t="shared" si="1"/>
        <v>1058</v>
      </c>
      <c r="I7" s="178">
        <f t="shared" si="2"/>
        <v>0</v>
      </c>
      <c r="J7" s="179">
        <v>0</v>
      </c>
      <c r="K7" s="180">
        <v>0.5</v>
      </c>
      <c r="L7" s="180">
        <f t="shared" si="3"/>
        <v>0</v>
      </c>
    </row>
    <row r="8" spans="1:12" ht="11.25">
      <c r="A8" s="101">
        <v>3</v>
      </c>
      <c r="B8" s="16" t="s">
        <v>175</v>
      </c>
      <c r="C8" s="48">
        <v>10</v>
      </c>
      <c r="D8" s="48">
        <v>10</v>
      </c>
      <c r="E8" s="85">
        <f t="shared" si="0"/>
        <v>0</v>
      </c>
      <c r="F8" s="33">
        <v>2634.3</v>
      </c>
      <c r="G8" s="33">
        <v>84.4</v>
      </c>
      <c r="H8" s="195">
        <f t="shared" si="1"/>
        <v>2549.9</v>
      </c>
      <c r="I8" s="178">
        <f t="shared" si="2"/>
        <v>0</v>
      </c>
      <c r="J8" s="179">
        <v>0</v>
      </c>
      <c r="K8" s="180">
        <v>0.5</v>
      </c>
      <c r="L8" s="180">
        <f t="shared" si="3"/>
        <v>0</v>
      </c>
    </row>
    <row r="9" spans="1:12" ht="11.25">
      <c r="A9" s="101">
        <v>4</v>
      </c>
      <c r="B9" s="16" t="s">
        <v>176</v>
      </c>
      <c r="C9" s="48"/>
      <c r="D9" s="48">
        <v>0</v>
      </c>
      <c r="E9" s="85">
        <f t="shared" si="0"/>
        <v>0</v>
      </c>
      <c r="F9" s="33">
        <v>939.3</v>
      </c>
      <c r="G9" s="33">
        <v>45.2</v>
      </c>
      <c r="H9" s="195">
        <f t="shared" si="1"/>
        <v>894.0999999999999</v>
      </c>
      <c r="I9" s="178">
        <f t="shared" si="2"/>
        <v>0</v>
      </c>
      <c r="J9" s="179">
        <v>0</v>
      </c>
      <c r="K9" s="180">
        <v>0.5</v>
      </c>
      <c r="L9" s="180">
        <f t="shared" si="3"/>
        <v>0</v>
      </c>
    </row>
    <row r="10" spans="1:12" ht="11.25">
      <c r="A10" s="101">
        <v>5</v>
      </c>
      <c r="B10" s="16" t="s">
        <v>177</v>
      </c>
      <c r="C10" s="48"/>
      <c r="D10" s="48">
        <v>0</v>
      </c>
      <c r="E10" s="85">
        <f t="shared" si="0"/>
        <v>0</v>
      </c>
      <c r="F10" s="33">
        <v>973.2</v>
      </c>
      <c r="G10" s="33">
        <v>45.2</v>
      </c>
      <c r="H10" s="195">
        <f t="shared" si="1"/>
        <v>928</v>
      </c>
      <c r="I10" s="178">
        <f t="shared" si="2"/>
        <v>0</v>
      </c>
      <c r="J10" s="179">
        <v>0</v>
      </c>
      <c r="K10" s="180">
        <v>0.5</v>
      </c>
      <c r="L10" s="180">
        <f t="shared" si="3"/>
        <v>0</v>
      </c>
    </row>
    <row r="11" spans="1:12" ht="11.25">
      <c r="A11" s="101">
        <v>6</v>
      </c>
      <c r="B11" s="16" t="s">
        <v>178</v>
      </c>
      <c r="C11" s="48">
        <v>25</v>
      </c>
      <c r="D11" s="48">
        <v>0</v>
      </c>
      <c r="E11" s="85">
        <f t="shared" si="0"/>
        <v>25</v>
      </c>
      <c r="F11" s="33">
        <v>1027.7</v>
      </c>
      <c r="G11" s="33">
        <v>45.2</v>
      </c>
      <c r="H11" s="195">
        <f t="shared" si="1"/>
        <v>982.5</v>
      </c>
      <c r="I11" s="178">
        <f t="shared" si="2"/>
        <v>2.5445292620865136</v>
      </c>
      <c r="J11" s="179">
        <v>0</v>
      </c>
      <c r="K11" s="180">
        <v>0.5</v>
      </c>
      <c r="L11" s="180">
        <f t="shared" si="3"/>
        <v>0</v>
      </c>
    </row>
    <row r="12" spans="1:12" ht="11.25">
      <c r="A12" s="101">
        <v>7</v>
      </c>
      <c r="B12" s="16" t="s">
        <v>179</v>
      </c>
      <c r="C12" s="48"/>
      <c r="D12" s="48"/>
      <c r="E12" s="85">
        <f t="shared" si="0"/>
        <v>0</v>
      </c>
      <c r="F12" s="33">
        <v>1296.4</v>
      </c>
      <c r="G12" s="33">
        <v>73.1</v>
      </c>
      <c r="H12" s="195">
        <f t="shared" si="1"/>
        <v>1223.3000000000002</v>
      </c>
      <c r="I12" s="178">
        <f t="shared" si="2"/>
        <v>0</v>
      </c>
      <c r="J12" s="179">
        <v>0</v>
      </c>
      <c r="K12" s="180">
        <v>0.5</v>
      </c>
      <c r="L12" s="180">
        <f t="shared" si="3"/>
        <v>0</v>
      </c>
    </row>
    <row r="13" spans="1:12" ht="11.25">
      <c r="A13" s="101">
        <v>8</v>
      </c>
      <c r="B13" s="16" t="s">
        <v>181</v>
      </c>
      <c r="C13" s="48">
        <v>27.7</v>
      </c>
      <c r="D13" s="48">
        <v>10</v>
      </c>
      <c r="E13" s="85">
        <f t="shared" si="0"/>
        <v>17.7</v>
      </c>
      <c r="F13" s="33">
        <v>2251</v>
      </c>
      <c r="G13" s="33">
        <v>84.4</v>
      </c>
      <c r="H13" s="195">
        <f t="shared" si="1"/>
        <v>2166.6</v>
      </c>
      <c r="I13" s="178">
        <f t="shared" si="2"/>
        <v>0.8169482137911935</v>
      </c>
      <c r="J13" s="179">
        <v>0</v>
      </c>
      <c r="K13" s="180">
        <v>0.5</v>
      </c>
      <c r="L13" s="180">
        <f t="shared" si="3"/>
        <v>0</v>
      </c>
    </row>
    <row r="14" spans="1:12" ht="11.25">
      <c r="A14" s="101">
        <v>9</v>
      </c>
      <c r="B14" s="16" t="s">
        <v>180</v>
      </c>
      <c r="C14" s="48">
        <v>25</v>
      </c>
      <c r="D14" s="48">
        <v>0</v>
      </c>
      <c r="E14" s="85">
        <f t="shared" si="0"/>
        <v>25</v>
      </c>
      <c r="F14" s="33">
        <v>981.6</v>
      </c>
      <c r="G14" s="33">
        <v>45.3</v>
      </c>
      <c r="H14" s="195">
        <f t="shared" si="1"/>
        <v>936.3000000000001</v>
      </c>
      <c r="I14" s="178">
        <f t="shared" si="2"/>
        <v>2.6700843746662395</v>
      </c>
      <c r="J14" s="179">
        <v>0</v>
      </c>
      <c r="K14" s="180">
        <v>0.5</v>
      </c>
      <c r="L14" s="180">
        <f t="shared" si="3"/>
        <v>0</v>
      </c>
    </row>
    <row r="15" spans="1:12" ht="11.25">
      <c r="A15" s="101">
        <v>10</v>
      </c>
      <c r="B15" s="16" t="s">
        <v>182</v>
      </c>
      <c r="C15" s="48">
        <v>10</v>
      </c>
      <c r="D15" s="48">
        <v>10</v>
      </c>
      <c r="E15" s="85">
        <f t="shared" si="0"/>
        <v>0</v>
      </c>
      <c r="F15" s="33">
        <v>2025.7</v>
      </c>
      <c r="G15" s="33">
        <v>84.4</v>
      </c>
      <c r="H15" s="195">
        <f t="shared" si="1"/>
        <v>1941.3</v>
      </c>
      <c r="I15" s="178">
        <f t="shared" si="2"/>
        <v>0</v>
      </c>
      <c r="J15" s="179">
        <v>0</v>
      </c>
      <c r="K15" s="180">
        <v>0.5</v>
      </c>
      <c r="L15" s="180">
        <f t="shared" si="3"/>
        <v>0</v>
      </c>
    </row>
    <row r="16" spans="1:12" ht="11.25">
      <c r="A16" s="101">
        <v>11</v>
      </c>
      <c r="B16" s="16" t="s">
        <v>183</v>
      </c>
      <c r="C16" s="48">
        <v>10</v>
      </c>
      <c r="D16" s="48">
        <v>10</v>
      </c>
      <c r="E16" s="85">
        <f t="shared" si="0"/>
        <v>0</v>
      </c>
      <c r="F16" s="33">
        <v>2286.7</v>
      </c>
      <c r="G16" s="33">
        <v>84.4</v>
      </c>
      <c r="H16" s="195">
        <f t="shared" si="1"/>
        <v>2202.2999999999997</v>
      </c>
      <c r="I16" s="178">
        <f t="shared" si="2"/>
        <v>0</v>
      </c>
      <c r="J16" s="179">
        <v>0</v>
      </c>
      <c r="K16" s="180">
        <v>0.5</v>
      </c>
      <c r="L16" s="180">
        <f t="shared" si="3"/>
        <v>0</v>
      </c>
    </row>
    <row r="17" spans="1:12" ht="11.25">
      <c r="A17" s="101">
        <v>12</v>
      </c>
      <c r="B17" s="16" t="s">
        <v>184</v>
      </c>
      <c r="C17" s="48">
        <v>24.6</v>
      </c>
      <c r="D17" s="48">
        <v>9.6</v>
      </c>
      <c r="E17" s="85">
        <f t="shared" si="0"/>
        <v>15.000000000000002</v>
      </c>
      <c r="F17" s="33">
        <v>2160.9</v>
      </c>
      <c r="G17" s="33">
        <v>84.4</v>
      </c>
      <c r="H17" s="195">
        <f t="shared" si="1"/>
        <v>2076.5</v>
      </c>
      <c r="I17" s="178">
        <f t="shared" si="2"/>
        <v>0.7223693715386469</v>
      </c>
      <c r="J17" s="179">
        <v>0</v>
      </c>
      <c r="K17" s="180">
        <v>0.5</v>
      </c>
      <c r="L17" s="180">
        <f t="shared" si="3"/>
        <v>0</v>
      </c>
    </row>
    <row r="18" spans="1:12" ht="11.25">
      <c r="A18" s="101">
        <v>13</v>
      </c>
      <c r="B18" s="48"/>
      <c r="C18" s="48"/>
      <c r="D18" s="48"/>
      <c r="E18" s="85">
        <f t="shared" si="0"/>
        <v>0</v>
      </c>
      <c r="F18" s="33"/>
      <c r="G18" s="33"/>
      <c r="H18" s="195">
        <f t="shared" si="1"/>
        <v>0</v>
      </c>
      <c r="I18" s="178" t="e">
        <f t="shared" si="2"/>
        <v>#DIV/0!</v>
      </c>
      <c r="J18" s="179"/>
      <c r="K18" s="180">
        <v>0.5</v>
      </c>
      <c r="L18" s="180">
        <f t="shared" si="3"/>
        <v>0</v>
      </c>
    </row>
    <row r="19" spans="1:12" ht="11.25">
      <c r="A19" s="101">
        <v>14</v>
      </c>
      <c r="B19" s="48"/>
      <c r="C19" s="48"/>
      <c r="D19" s="48"/>
      <c r="E19" s="85">
        <f t="shared" si="0"/>
        <v>0</v>
      </c>
      <c r="F19" s="33"/>
      <c r="G19" s="33"/>
      <c r="H19" s="195">
        <f t="shared" si="1"/>
        <v>0</v>
      </c>
      <c r="I19" s="178" t="e">
        <f t="shared" si="2"/>
        <v>#DIV/0!</v>
      </c>
      <c r="J19" s="179"/>
      <c r="K19" s="180">
        <v>0.5</v>
      </c>
      <c r="L19" s="180">
        <f t="shared" si="3"/>
        <v>0</v>
      </c>
    </row>
    <row r="20" spans="1:12" ht="11.25">
      <c r="A20" s="101">
        <v>15</v>
      </c>
      <c r="B20" s="48"/>
      <c r="C20" s="48"/>
      <c r="D20" s="48"/>
      <c r="E20" s="85">
        <f t="shared" si="0"/>
        <v>0</v>
      </c>
      <c r="F20" s="33"/>
      <c r="G20" s="33"/>
      <c r="H20" s="195">
        <f t="shared" si="1"/>
        <v>0</v>
      </c>
      <c r="I20" s="178" t="e">
        <f t="shared" si="2"/>
        <v>#DIV/0!</v>
      </c>
      <c r="J20" s="179"/>
      <c r="K20" s="180">
        <v>0.5</v>
      </c>
      <c r="L20" s="180">
        <f t="shared" si="3"/>
        <v>0</v>
      </c>
    </row>
    <row r="21" spans="1:12" ht="11.25">
      <c r="A21" s="101">
        <v>16</v>
      </c>
      <c r="B21" s="48"/>
      <c r="C21" s="48"/>
      <c r="D21" s="48"/>
      <c r="E21" s="85">
        <f t="shared" si="0"/>
        <v>0</v>
      </c>
      <c r="F21" s="33"/>
      <c r="G21" s="33"/>
      <c r="H21" s="195">
        <f t="shared" si="1"/>
        <v>0</v>
      </c>
      <c r="I21" s="178" t="e">
        <f t="shared" si="2"/>
        <v>#DIV/0!</v>
      </c>
      <c r="J21" s="179"/>
      <c r="K21" s="180">
        <v>0.5</v>
      </c>
      <c r="L21" s="180">
        <f t="shared" si="3"/>
        <v>0</v>
      </c>
    </row>
    <row r="22" spans="1:12" ht="11.25">
      <c r="A22" s="101">
        <v>17</v>
      </c>
      <c r="B22" s="48"/>
      <c r="C22" s="48"/>
      <c r="D22" s="48"/>
      <c r="E22" s="85">
        <f t="shared" si="0"/>
        <v>0</v>
      </c>
      <c r="F22" s="33"/>
      <c r="G22" s="33"/>
      <c r="H22" s="195">
        <f t="shared" si="1"/>
        <v>0</v>
      </c>
      <c r="I22" s="178" t="e">
        <f t="shared" si="2"/>
        <v>#DIV/0!</v>
      </c>
      <c r="J22" s="179"/>
      <c r="K22" s="180">
        <v>0.5</v>
      </c>
      <c r="L22" s="180">
        <f t="shared" si="3"/>
        <v>0</v>
      </c>
    </row>
    <row r="23" spans="1:12" ht="11.25">
      <c r="A23" s="101">
        <v>18</v>
      </c>
      <c r="B23" s="48"/>
      <c r="C23" s="48"/>
      <c r="D23" s="48"/>
      <c r="E23" s="85">
        <f t="shared" si="0"/>
        <v>0</v>
      </c>
      <c r="F23" s="33"/>
      <c r="G23" s="33"/>
      <c r="H23" s="195">
        <f t="shared" si="1"/>
        <v>0</v>
      </c>
      <c r="I23" s="178" t="e">
        <f t="shared" si="2"/>
        <v>#DIV/0!</v>
      </c>
      <c r="J23" s="179"/>
      <c r="K23" s="180">
        <v>0.5</v>
      </c>
      <c r="L23" s="180">
        <f t="shared" si="3"/>
        <v>0</v>
      </c>
    </row>
    <row r="24" spans="1:12" ht="11.25">
      <c r="A24" s="101">
        <v>19</v>
      </c>
      <c r="B24" s="48"/>
      <c r="C24" s="48"/>
      <c r="D24" s="48"/>
      <c r="E24" s="85">
        <f t="shared" si="0"/>
        <v>0</v>
      </c>
      <c r="F24" s="33"/>
      <c r="G24" s="33"/>
      <c r="H24" s="195">
        <f t="shared" si="1"/>
        <v>0</v>
      </c>
      <c r="I24" s="178" t="e">
        <f t="shared" si="2"/>
        <v>#DIV/0!</v>
      </c>
      <c r="J24" s="179"/>
      <c r="K24" s="180">
        <v>0.5</v>
      </c>
      <c r="L24" s="180">
        <f t="shared" si="3"/>
        <v>0</v>
      </c>
    </row>
    <row r="25" spans="1:12" ht="11.25">
      <c r="A25" s="101">
        <v>20</v>
      </c>
      <c r="B25" s="48"/>
      <c r="C25" s="48"/>
      <c r="D25" s="48"/>
      <c r="E25" s="85">
        <f t="shared" si="0"/>
        <v>0</v>
      </c>
      <c r="F25" s="33"/>
      <c r="G25" s="33"/>
      <c r="H25" s="195">
        <f t="shared" si="1"/>
        <v>0</v>
      </c>
      <c r="I25" s="178" t="e">
        <f t="shared" si="2"/>
        <v>#DIV/0!</v>
      </c>
      <c r="J25" s="179"/>
      <c r="K25" s="180">
        <v>0.5</v>
      </c>
      <c r="L25" s="180">
        <f t="shared" si="3"/>
        <v>0</v>
      </c>
    </row>
    <row r="26" spans="1:12" ht="11.25">
      <c r="A26" s="101">
        <v>21</v>
      </c>
      <c r="B26" s="48"/>
      <c r="C26" s="48"/>
      <c r="D26" s="48"/>
      <c r="E26" s="85">
        <f t="shared" si="0"/>
        <v>0</v>
      </c>
      <c r="F26" s="33"/>
      <c r="G26" s="33"/>
      <c r="H26" s="195">
        <f t="shared" si="1"/>
        <v>0</v>
      </c>
      <c r="I26" s="178" t="e">
        <f t="shared" si="2"/>
        <v>#DIV/0!</v>
      </c>
      <c r="J26" s="179"/>
      <c r="K26" s="180">
        <v>0.5</v>
      </c>
      <c r="L26" s="180">
        <f t="shared" si="3"/>
        <v>0</v>
      </c>
    </row>
    <row r="27" spans="1:12" ht="11.25">
      <c r="A27" s="101">
        <v>22</v>
      </c>
      <c r="B27" s="48"/>
      <c r="C27" s="48"/>
      <c r="D27" s="48"/>
      <c r="E27" s="85">
        <f t="shared" si="0"/>
        <v>0</v>
      </c>
      <c r="F27" s="33"/>
      <c r="G27" s="33"/>
      <c r="H27" s="195">
        <f t="shared" si="1"/>
        <v>0</v>
      </c>
      <c r="I27" s="178" t="e">
        <f t="shared" si="2"/>
        <v>#DIV/0!</v>
      </c>
      <c r="J27" s="179"/>
      <c r="K27" s="180">
        <v>0.5</v>
      </c>
      <c r="L27" s="180">
        <f t="shared" si="3"/>
        <v>0</v>
      </c>
    </row>
    <row r="28" spans="1:12" ht="11.25">
      <c r="A28" s="101">
        <v>23</v>
      </c>
      <c r="B28" s="48"/>
      <c r="C28" s="48"/>
      <c r="D28" s="48"/>
      <c r="E28" s="85">
        <f t="shared" si="0"/>
        <v>0</v>
      </c>
      <c r="F28" s="33"/>
      <c r="G28" s="33"/>
      <c r="H28" s="195">
        <f t="shared" si="1"/>
        <v>0</v>
      </c>
      <c r="I28" s="178" t="e">
        <f t="shared" si="2"/>
        <v>#DIV/0!</v>
      </c>
      <c r="J28" s="179"/>
      <c r="K28" s="180">
        <v>0.5</v>
      </c>
      <c r="L28" s="180">
        <f t="shared" si="3"/>
        <v>0</v>
      </c>
    </row>
    <row r="29" spans="1:12" ht="11.25">
      <c r="A29" s="101">
        <v>24</v>
      </c>
      <c r="B29" s="48"/>
      <c r="C29" s="48"/>
      <c r="D29" s="48"/>
      <c r="E29" s="85">
        <f t="shared" si="0"/>
        <v>0</v>
      </c>
      <c r="F29" s="33"/>
      <c r="G29" s="33"/>
      <c r="H29" s="195">
        <f t="shared" si="1"/>
        <v>0</v>
      </c>
      <c r="I29" s="178" t="e">
        <f t="shared" si="2"/>
        <v>#DIV/0!</v>
      </c>
      <c r="J29" s="179"/>
      <c r="K29" s="180">
        <v>0.5</v>
      </c>
      <c r="L29" s="180">
        <f t="shared" si="3"/>
        <v>0</v>
      </c>
    </row>
    <row r="30" spans="1:12" ht="11.25">
      <c r="A30" s="203" t="s">
        <v>65</v>
      </c>
      <c r="B30" s="204"/>
      <c r="C30" s="30">
        <f aca="true" t="shared" si="4" ref="C30:H30">SUM(C6:C29)</f>
        <v>7534.6</v>
      </c>
      <c r="D30" s="30">
        <f t="shared" si="4"/>
        <v>7361.700000000001</v>
      </c>
      <c r="E30" s="142">
        <f t="shared" si="4"/>
        <v>172.8999999999998</v>
      </c>
      <c r="F30" s="142">
        <f t="shared" si="4"/>
        <v>28928.400000000005</v>
      </c>
      <c r="G30" s="142">
        <f t="shared" si="4"/>
        <v>7884.499999999998</v>
      </c>
      <c r="H30" s="86">
        <f t="shared" si="4"/>
        <v>21043.9</v>
      </c>
      <c r="I30" s="181" t="s">
        <v>8</v>
      </c>
      <c r="J30" s="59" t="s">
        <v>8</v>
      </c>
      <c r="K30" s="130">
        <v>0.5</v>
      </c>
      <c r="L30" s="130" t="s">
        <v>8</v>
      </c>
    </row>
    <row r="31" spans="1:12" ht="11.25">
      <c r="A31" s="131"/>
      <c r="B31" s="23"/>
      <c r="C31" s="23"/>
      <c r="D31" s="23"/>
      <c r="E31" s="23"/>
      <c r="F31" s="23"/>
      <c r="J31" s="139"/>
      <c r="K31" s="133"/>
      <c r="L31" s="133"/>
    </row>
    <row r="32" spans="1:12" ht="11.25">
      <c r="A32" s="131"/>
      <c r="B32" s="23"/>
      <c r="C32" s="23"/>
      <c r="D32" s="23"/>
      <c r="E32" s="23"/>
      <c r="F32" s="23"/>
      <c r="J32" s="125"/>
      <c r="K32" s="133"/>
      <c r="L32" s="133"/>
    </row>
  </sheetData>
  <mergeCells count="6">
    <mergeCell ref="A3:A4"/>
    <mergeCell ref="B3:B4"/>
    <mergeCell ref="A30:B30"/>
    <mergeCell ref="A1:L1"/>
    <mergeCell ref="J3:J4"/>
    <mergeCell ref="K3:K4"/>
  </mergeCells>
  <printOptions/>
  <pageMargins left="0.3937007874015748" right="0.3937007874015748" top="0.984251968503937" bottom="0.3937007874015748" header="0.5118110236220472" footer="0.5118110236220472"/>
  <pageSetup horizontalDpi="300" verticalDpi="300" orientation="landscape" paperSize="9" scale="75" r:id="rId1"/>
  <colBreaks count="1" manualBreakCount="1">
    <brk id="1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42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M17" sqref="M17"/>
    </sheetView>
  </sheetViews>
  <sheetFormatPr defaultColWidth="9.00390625" defaultRowHeight="12.75"/>
  <cols>
    <col min="1" max="1" width="3.375" style="117" customWidth="1"/>
    <col min="2" max="2" width="20.125" style="18" customWidth="1"/>
    <col min="3" max="3" width="17.625" style="18" customWidth="1"/>
    <col min="4" max="4" width="22.75390625" style="18" customWidth="1"/>
    <col min="5" max="5" width="16.25390625" style="82" customWidth="1"/>
    <col min="6" max="6" width="14.00390625" style="113" customWidth="1"/>
    <col min="7" max="7" width="15.875" style="116" customWidth="1"/>
    <col min="8" max="8" width="17.375" style="116" customWidth="1"/>
    <col min="9" max="9" width="20.875" style="116" customWidth="1"/>
    <col min="10" max="10" width="19.875" style="116" customWidth="1"/>
    <col min="11" max="11" width="14.00390625" style="116" customWidth="1"/>
    <col min="12" max="12" width="13.625" style="117" customWidth="1"/>
    <col min="13" max="13" width="13.875" style="18" customWidth="1"/>
    <col min="14" max="14" width="13.25390625" style="18" customWidth="1"/>
    <col min="15" max="16384" width="9.125" style="113" customWidth="1"/>
  </cols>
  <sheetData>
    <row r="1" spans="1:14" ht="28.5" customHeight="1">
      <c r="A1" s="199" t="s">
        <v>108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</row>
    <row r="2" spans="1:4" ht="11.25">
      <c r="A2" s="114"/>
      <c r="B2" s="115"/>
      <c r="C2" s="115"/>
      <c r="D2" s="115"/>
    </row>
    <row r="3" spans="1:14" ht="173.25" customHeight="1">
      <c r="A3" s="205" t="s">
        <v>3</v>
      </c>
      <c r="B3" s="197" t="s">
        <v>102</v>
      </c>
      <c r="C3" s="99" t="s">
        <v>109</v>
      </c>
      <c r="D3" s="99" t="s">
        <v>129</v>
      </c>
      <c r="E3" s="28" t="s">
        <v>110</v>
      </c>
      <c r="F3" s="99" t="s">
        <v>111</v>
      </c>
      <c r="G3" s="99" t="s">
        <v>112</v>
      </c>
      <c r="H3" s="36" t="s">
        <v>189</v>
      </c>
      <c r="I3" s="161" t="s">
        <v>130</v>
      </c>
      <c r="J3" s="99" t="s">
        <v>131</v>
      </c>
      <c r="K3" s="5" t="s">
        <v>83</v>
      </c>
      <c r="L3" s="197" t="s">
        <v>4</v>
      </c>
      <c r="M3" s="197" t="s">
        <v>5</v>
      </c>
      <c r="N3" s="29" t="s">
        <v>6</v>
      </c>
    </row>
    <row r="4" spans="1:14" ht="53.25" customHeight="1">
      <c r="A4" s="206"/>
      <c r="B4" s="198"/>
      <c r="C4" s="8" t="s">
        <v>26</v>
      </c>
      <c r="D4" s="97" t="s">
        <v>113</v>
      </c>
      <c r="E4" s="8" t="s">
        <v>154</v>
      </c>
      <c r="F4" s="8" t="s">
        <v>26</v>
      </c>
      <c r="G4" s="8" t="s">
        <v>26</v>
      </c>
      <c r="H4" s="36" t="s">
        <v>7</v>
      </c>
      <c r="I4" s="8" t="s">
        <v>154</v>
      </c>
      <c r="J4" s="162" t="s">
        <v>84</v>
      </c>
      <c r="K4" s="136" t="s">
        <v>85</v>
      </c>
      <c r="L4" s="198"/>
      <c r="M4" s="198"/>
      <c r="N4" s="146" t="s">
        <v>86</v>
      </c>
    </row>
    <row r="5" spans="1:14" ht="14.25" customHeight="1">
      <c r="A5" s="49">
        <v>1</v>
      </c>
      <c r="B5" s="36">
        <v>2</v>
      </c>
      <c r="C5" s="36" t="s">
        <v>87</v>
      </c>
      <c r="D5" s="36" t="s">
        <v>88</v>
      </c>
      <c r="E5" s="83">
        <v>5</v>
      </c>
      <c r="F5" s="8">
        <v>6</v>
      </c>
      <c r="G5" s="83">
        <v>7</v>
      </c>
      <c r="H5" s="36" t="s">
        <v>56</v>
      </c>
      <c r="I5" s="28" t="s">
        <v>89</v>
      </c>
      <c r="J5" s="83">
        <v>10</v>
      </c>
      <c r="K5" s="83">
        <v>11</v>
      </c>
      <c r="L5" s="8">
        <v>12</v>
      </c>
      <c r="M5" s="8">
        <v>13</v>
      </c>
      <c r="N5" s="119">
        <v>14</v>
      </c>
    </row>
    <row r="6" spans="1:14" ht="11.25">
      <c r="A6" s="163">
        <v>1</v>
      </c>
      <c r="B6" s="16" t="s">
        <v>174</v>
      </c>
      <c r="C6" s="155">
        <v>1170.8</v>
      </c>
      <c r="D6" s="18">
        <v>65.7</v>
      </c>
      <c r="E6" s="155">
        <v>1105.1</v>
      </c>
      <c r="F6" s="164">
        <v>0</v>
      </c>
      <c r="G6" s="165">
        <v>0</v>
      </c>
      <c r="H6" s="33">
        <v>11248.4</v>
      </c>
      <c r="I6" s="33">
        <v>7163.3</v>
      </c>
      <c r="J6" s="166">
        <f aca="true" t="shared" si="0" ref="J6:J29">H6-I6</f>
        <v>4085.0999999999995</v>
      </c>
      <c r="K6" s="167">
        <f aca="true" t="shared" si="1" ref="K6:K29">(E6+F6+G6)/J6*100</f>
        <v>27.05196935203545</v>
      </c>
      <c r="L6" s="168">
        <v>0.859</v>
      </c>
      <c r="M6" s="126">
        <v>1.5</v>
      </c>
      <c r="N6" s="126">
        <f aca="true" t="shared" si="2" ref="N6:N29">L6*M6</f>
        <v>1.2885</v>
      </c>
    </row>
    <row r="7" spans="1:14" ht="11.25">
      <c r="A7" s="101">
        <v>2</v>
      </c>
      <c r="B7" s="16" t="s">
        <v>173</v>
      </c>
      <c r="C7" s="85">
        <v>722.6</v>
      </c>
      <c r="D7" s="18">
        <v>37.7</v>
      </c>
      <c r="E7" s="85">
        <v>684.9</v>
      </c>
      <c r="F7" s="164">
        <v>0</v>
      </c>
      <c r="G7" s="165">
        <v>0</v>
      </c>
      <c r="H7" s="33">
        <v>1103.2</v>
      </c>
      <c r="I7" s="33">
        <v>45.2</v>
      </c>
      <c r="J7" s="166">
        <f t="shared" si="0"/>
        <v>1058</v>
      </c>
      <c r="K7" s="167">
        <f t="shared" si="1"/>
        <v>64.73534971644612</v>
      </c>
      <c r="L7" s="168">
        <v>0.105</v>
      </c>
      <c r="M7" s="126">
        <v>1.5</v>
      </c>
      <c r="N7" s="126">
        <f t="shared" si="2"/>
        <v>0.1575</v>
      </c>
    </row>
    <row r="8" spans="1:14" ht="11.25">
      <c r="A8" s="101">
        <v>3</v>
      </c>
      <c r="B8" s="16" t="s">
        <v>175</v>
      </c>
      <c r="C8" s="141">
        <v>1488.2</v>
      </c>
      <c r="D8" s="18">
        <v>65.7</v>
      </c>
      <c r="E8" s="141">
        <v>1422.5</v>
      </c>
      <c r="F8" s="164">
        <v>0</v>
      </c>
      <c r="G8" s="165">
        <v>0</v>
      </c>
      <c r="H8" s="33">
        <v>2634.3</v>
      </c>
      <c r="I8" s="33">
        <v>84.4</v>
      </c>
      <c r="J8" s="166">
        <f t="shared" si="0"/>
        <v>2549.9</v>
      </c>
      <c r="K8" s="167">
        <f t="shared" si="1"/>
        <v>55.78650143142868</v>
      </c>
      <c r="L8" s="168">
        <v>0.284</v>
      </c>
      <c r="M8" s="126">
        <v>1.5</v>
      </c>
      <c r="N8" s="126">
        <f t="shared" si="2"/>
        <v>0.42599999999999993</v>
      </c>
    </row>
    <row r="9" spans="1:14" ht="11.25">
      <c r="A9" s="101">
        <v>4</v>
      </c>
      <c r="B9" s="16" t="s">
        <v>176</v>
      </c>
      <c r="C9" s="85">
        <v>609.7</v>
      </c>
      <c r="D9" s="18">
        <v>37.7</v>
      </c>
      <c r="E9" s="85">
        <v>572</v>
      </c>
      <c r="F9" s="164">
        <v>0</v>
      </c>
      <c r="G9" s="165">
        <v>0</v>
      </c>
      <c r="H9" s="33">
        <v>939.3</v>
      </c>
      <c r="I9" s="33">
        <v>45.2</v>
      </c>
      <c r="J9" s="166">
        <f t="shared" si="0"/>
        <v>894.0999999999999</v>
      </c>
      <c r="K9" s="167">
        <f t="shared" si="1"/>
        <v>63.97494687395147</v>
      </c>
      <c r="L9" s="168">
        <v>0.121</v>
      </c>
      <c r="M9" s="126">
        <v>1.5</v>
      </c>
      <c r="N9" s="126">
        <v>0.181</v>
      </c>
    </row>
    <row r="10" spans="1:14" ht="11.25">
      <c r="A10" s="101">
        <v>5</v>
      </c>
      <c r="B10" s="16" t="s">
        <v>177</v>
      </c>
      <c r="C10" s="85">
        <v>624.1</v>
      </c>
      <c r="D10" s="18">
        <v>37.7</v>
      </c>
      <c r="E10" s="85">
        <v>586.4</v>
      </c>
      <c r="F10" s="164">
        <v>0</v>
      </c>
      <c r="G10" s="165">
        <v>0</v>
      </c>
      <c r="H10" s="33">
        <v>973.2</v>
      </c>
      <c r="I10" s="33">
        <v>45.2</v>
      </c>
      <c r="J10" s="166">
        <f t="shared" si="0"/>
        <v>928</v>
      </c>
      <c r="K10" s="167">
        <f t="shared" si="1"/>
        <v>63.189655172413794</v>
      </c>
      <c r="L10" s="168">
        <v>0.136</v>
      </c>
      <c r="M10" s="126">
        <v>1.5</v>
      </c>
      <c r="N10" s="126">
        <f t="shared" si="2"/>
        <v>0.20400000000000001</v>
      </c>
    </row>
    <row r="11" spans="1:14" ht="11.25">
      <c r="A11" s="101">
        <v>6</v>
      </c>
      <c r="B11" s="16" t="s">
        <v>178</v>
      </c>
      <c r="C11" s="85">
        <v>694.1</v>
      </c>
      <c r="D11" s="18">
        <v>37.7</v>
      </c>
      <c r="E11" s="85">
        <v>656.4</v>
      </c>
      <c r="F11" s="164">
        <v>0</v>
      </c>
      <c r="G11" s="165">
        <v>0</v>
      </c>
      <c r="H11" s="33">
        <v>1027.7</v>
      </c>
      <c r="I11" s="33">
        <v>45.2</v>
      </c>
      <c r="J11" s="166">
        <f t="shared" si="0"/>
        <v>982.5</v>
      </c>
      <c r="K11" s="167">
        <f t="shared" si="1"/>
        <v>66.80916030534351</v>
      </c>
      <c r="L11" s="168">
        <v>0.064</v>
      </c>
      <c r="M11" s="126">
        <v>1.5</v>
      </c>
      <c r="N11" s="126">
        <f t="shared" si="2"/>
        <v>0.096</v>
      </c>
    </row>
    <row r="12" spans="1:14" ht="11.25">
      <c r="A12" s="101">
        <v>7</v>
      </c>
      <c r="B12" s="16" t="s">
        <v>179</v>
      </c>
      <c r="C12" s="85">
        <v>832.5</v>
      </c>
      <c r="D12" s="18">
        <v>65.7</v>
      </c>
      <c r="E12" s="85">
        <v>766.8</v>
      </c>
      <c r="F12" s="164">
        <v>0</v>
      </c>
      <c r="G12" s="165">
        <v>0</v>
      </c>
      <c r="H12" s="33">
        <v>1296.4</v>
      </c>
      <c r="I12" s="33">
        <v>73.1</v>
      </c>
      <c r="J12" s="166">
        <f t="shared" si="0"/>
        <v>1223.3000000000002</v>
      </c>
      <c r="K12" s="167">
        <f t="shared" si="1"/>
        <v>62.682906891195934</v>
      </c>
      <c r="L12" s="168">
        <v>0.146</v>
      </c>
      <c r="M12" s="126">
        <v>1.5</v>
      </c>
      <c r="N12" s="126">
        <f t="shared" si="2"/>
        <v>0.21899999999999997</v>
      </c>
    </row>
    <row r="13" spans="1:14" ht="11.25">
      <c r="A13" s="101">
        <v>8</v>
      </c>
      <c r="B13" s="16" t="s">
        <v>181</v>
      </c>
      <c r="C13" s="85">
        <v>1407.3</v>
      </c>
      <c r="D13" s="18">
        <v>65.7</v>
      </c>
      <c r="E13" s="85">
        <v>1341.6</v>
      </c>
      <c r="F13" s="164">
        <v>0</v>
      </c>
      <c r="G13" s="165">
        <v>0</v>
      </c>
      <c r="H13" s="33">
        <v>2251</v>
      </c>
      <c r="I13" s="33">
        <v>84.4</v>
      </c>
      <c r="J13" s="166">
        <f t="shared" si="0"/>
        <v>2166.6</v>
      </c>
      <c r="K13" s="167">
        <f t="shared" si="1"/>
        <v>61.92190528939352</v>
      </c>
      <c r="L13" s="168">
        <v>0.162</v>
      </c>
      <c r="M13" s="126">
        <v>1.5</v>
      </c>
      <c r="N13" s="126">
        <f t="shared" si="2"/>
        <v>0.243</v>
      </c>
    </row>
    <row r="14" spans="1:14" ht="11.25">
      <c r="A14" s="101">
        <v>9</v>
      </c>
      <c r="B14" s="16" t="s">
        <v>180</v>
      </c>
      <c r="C14" s="85">
        <v>552.4</v>
      </c>
      <c r="D14" s="18">
        <v>37.8</v>
      </c>
      <c r="E14" s="85">
        <v>514.6</v>
      </c>
      <c r="F14" s="164">
        <v>0</v>
      </c>
      <c r="G14" s="165">
        <v>0</v>
      </c>
      <c r="H14" s="33">
        <v>981.6</v>
      </c>
      <c r="I14" s="33">
        <v>45.3</v>
      </c>
      <c r="J14" s="166">
        <f t="shared" si="0"/>
        <v>936.3000000000001</v>
      </c>
      <c r="K14" s="167">
        <f t="shared" si="1"/>
        <v>54.961016768129866</v>
      </c>
      <c r="L14" s="168">
        <v>0.301</v>
      </c>
      <c r="M14" s="126">
        <v>1.5</v>
      </c>
      <c r="N14" s="126">
        <v>0.451</v>
      </c>
    </row>
    <row r="15" spans="1:14" ht="11.25">
      <c r="A15" s="101">
        <v>10</v>
      </c>
      <c r="B15" s="16" t="s">
        <v>182</v>
      </c>
      <c r="C15" s="85">
        <v>1262.8</v>
      </c>
      <c r="D15" s="18">
        <v>65.7</v>
      </c>
      <c r="E15" s="85">
        <v>1197.1</v>
      </c>
      <c r="F15" s="164">
        <v>0</v>
      </c>
      <c r="G15" s="165">
        <v>0</v>
      </c>
      <c r="H15" s="33">
        <v>2025.7</v>
      </c>
      <c r="I15" s="33">
        <v>84.4</v>
      </c>
      <c r="J15" s="166">
        <f t="shared" si="0"/>
        <v>1941.3</v>
      </c>
      <c r="K15" s="167">
        <f t="shared" si="1"/>
        <v>61.66486375109462</v>
      </c>
      <c r="L15" s="168">
        <v>0.167</v>
      </c>
      <c r="M15" s="126">
        <v>1.5</v>
      </c>
      <c r="N15" s="126">
        <f t="shared" si="2"/>
        <v>0.2505</v>
      </c>
    </row>
    <row r="16" spans="1:14" ht="11.25">
      <c r="A16" s="101">
        <v>11</v>
      </c>
      <c r="B16" s="16" t="s">
        <v>183</v>
      </c>
      <c r="C16" s="85">
        <v>1396.6</v>
      </c>
      <c r="D16" s="18">
        <v>65.7</v>
      </c>
      <c r="E16" s="85">
        <v>1330.9</v>
      </c>
      <c r="F16" s="164">
        <v>0</v>
      </c>
      <c r="G16" s="165">
        <v>0</v>
      </c>
      <c r="H16" s="33">
        <v>2286.7</v>
      </c>
      <c r="I16" s="33">
        <v>84.4</v>
      </c>
      <c r="J16" s="166">
        <f t="shared" si="0"/>
        <v>2202.2999999999997</v>
      </c>
      <c r="K16" s="167">
        <f t="shared" si="1"/>
        <v>60.43227534849931</v>
      </c>
      <c r="L16" s="168">
        <v>0.191</v>
      </c>
      <c r="M16" s="126">
        <v>1.5</v>
      </c>
      <c r="N16" s="126">
        <f t="shared" si="2"/>
        <v>0.2865</v>
      </c>
    </row>
    <row r="17" spans="1:14" ht="11.25">
      <c r="A17" s="101">
        <v>12</v>
      </c>
      <c r="B17" s="16" t="s">
        <v>184</v>
      </c>
      <c r="C17" s="141">
        <v>1333.3</v>
      </c>
      <c r="D17" s="18">
        <v>65.7</v>
      </c>
      <c r="E17" s="141">
        <v>1267.6</v>
      </c>
      <c r="F17" s="164">
        <v>0</v>
      </c>
      <c r="G17" s="165">
        <v>0</v>
      </c>
      <c r="H17" s="33">
        <v>2160.9</v>
      </c>
      <c r="I17" s="33">
        <v>84.4</v>
      </c>
      <c r="J17" s="166">
        <f t="shared" si="0"/>
        <v>2076.5</v>
      </c>
      <c r="K17" s="167">
        <f t="shared" si="1"/>
        <v>61.045027690825904</v>
      </c>
      <c r="L17" s="168">
        <v>0.179</v>
      </c>
      <c r="M17" s="126">
        <v>1.5</v>
      </c>
      <c r="N17" s="126">
        <f t="shared" si="2"/>
        <v>0.26849999999999996</v>
      </c>
    </row>
    <row r="18" spans="1:14" ht="11.25">
      <c r="A18" s="101">
        <v>13</v>
      </c>
      <c r="B18" s="48"/>
      <c r="C18" s="85"/>
      <c r="D18" s="18">
        <f aca="true" t="shared" si="3" ref="D18:D29">C18-E18</f>
        <v>0</v>
      </c>
      <c r="E18" s="62"/>
      <c r="F18" s="164"/>
      <c r="G18" s="165"/>
      <c r="H18" s="33"/>
      <c r="I18" s="33"/>
      <c r="J18" s="166">
        <f t="shared" si="0"/>
        <v>0</v>
      </c>
      <c r="K18" s="167" t="e">
        <f t="shared" si="1"/>
        <v>#DIV/0!</v>
      </c>
      <c r="L18" s="168"/>
      <c r="M18" s="126">
        <v>1.5</v>
      </c>
      <c r="N18" s="126">
        <f t="shared" si="2"/>
        <v>0</v>
      </c>
    </row>
    <row r="19" spans="1:14" ht="11.25">
      <c r="A19" s="101">
        <v>14</v>
      </c>
      <c r="B19" s="48"/>
      <c r="C19" s="85"/>
      <c r="D19" s="18">
        <f t="shared" si="3"/>
        <v>0</v>
      </c>
      <c r="E19" s="55"/>
      <c r="F19" s="171"/>
      <c r="G19" s="62"/>
      <c r="H19" s="33"/>
      <c r="I19" s="33"/>
      <c r="J19" s="166">
        <f t="shared" si="0"/>
        <v>0</v>
      </c>
      <c r="K19" s="167" t="e">
        <f t="shared" si="1"/>
        <v>#DIV/0!</v>
      </c>
      <c r="L19" s="168"/>
      <c r="M19" s="126">
        <v>1.5</v>
      </c>
      <c r="N19" s="126">
        <f t="shared" si="2"/>
        <v>0</v>
      </c>
    </row>
    <row r="20" spans="1:14" ht="11.25">
      <c r="A20" s="101">
        <v>15</v>
      </c>
      <c r="B20" s="48"/>
      <c r="C20" s="141"/>
      <c r="D20" s="18">
        <f t="shared" si="3"/>
        <v>0</v>
      </c>
      <c r="E20" s="170"/>
      <c r="F20" s="172"/>
      <c r="G20" s="173"/>
      <c r="H20" s="33"/>
      <c r="I20" s="33"/>
      <c r="J20" s="166">
        <f t="shared" si="0"/>
        <v>0</v>
      </c>
      <c r="K20" s="167" t="e">
        <f t="shared" si="1"/>
        <v>#DIV/0!</v>
      </c>
      <c r="L20" s="168"/>
      <c r="M20" s="126">
        <v>1.5</v>
      </c>
      <c r="N20" s="126">
        <f t="shared" si="2"/>
        <v>0</v>
      </c>
    </row>
    <row r="21" spans="1:14" ht="11.25">
      <c r="A21" s="101">
        <v>16</v>
      </c>
      <c r="B21" s="48"/>
      <c r="C21" s="85"/>
      <c r="D21" s="18">
        <f t="shared" si="3"/>
        <v>0</v>
      </c>
      <c r="E21" s="62"/>
      <c r="F21" s="171"/>
      <c r="G21" s="173"/>
      <c r="H21" s="33"/>
      <c r="I21" s="33"/>
      <c r="J21" s="166">
        <f t="shared" si="0"/>
        <v>0</v>
      </c>
      <c r="K21" s="167" t="e">
        <f t="shared" si="1"/>
        <v>#DIV/0!</v>
      </c>
      <c r="L21" s="168"/>
      <c r="M21" s="126">
        <v>1.5</v>
      </c>
      <c r="N21" s="126">
        <f t="shared" si="2"/>
        <v>0</v>
      </c>
    </row>
    <row r="22" spans="1:14" ht="11.25">
      <c r="A22" s="101">
        <v>17</v>
      </c>
      <c r="B22" s="48"/>
      <c r="C22" s="85"/>
      <c r="D22" s="18">
        <f t="shared" si="3"/>
        <v>0</v>
      </c>
      <c r="E22" s="62"/>
      <c r="F22" s="171"/>
      <c r="G22" s="122"/>
      <c r="H22" s="33"/>
      <c r="I22" s="33"/>
      <c r="J22" s="166">
        <f t="shared" si="0"/>
        <v>0</v>
      </c>
      <c r="K22" s="167" t="e">
        <f t="shared" si="1"/>
        <v>#DIV/0!</v>
      </c>
      <c r="L22" s="168"/>
      <c r="M22" s="126">
        <v>1.5</v>
      </c>
      <c r="N22" s="126">
        <f t="shared" si="2"/>
        <v>0</v>
      </c>
    </row>
    <row r="23" spans="1:14" ht="11.25">
      <c r="A23" s="101">
        <v>18</v>
      </c>
      <c r="B23" s="48"/>
      <c r="C23" s="85"/>
      <c r="D23" s="18">
        <f t="shared" si="3"/>
        <v>0</v>
      </c>
      <c r="E23" s="55"/>
      <c r="F23" s="164"/>
      <c r="G23" s="165"/>
      <c r="H23" s="33"/>
      <c r="I23" s="33"/>
      <c r="J23" s="166">
        <f t="shared" si="0"/>
        <v>0</v>
      </c>
      <c r="K23" s="167" t="e">
        <f t="shared" si="1"/>
        <v>#DIV/0!</v>
      </c>
      <c r="L23" s="168"/>
      <c r="M23" s="126">
        <v>1.5</v>
      </c>
      <c r="N23" s="126">
        <f t="shared" si="2"/>
        <v>0</v>
      </c>
    </row>
    <row r="24" spans="1:14" ht="11.25">
      <c r="A24" s="101">
        <v>19</v>
      </c>
      <c r="B24" s="48"/>
      <c r="C24" s="85"/>
      <c r="D24" s="18">
        <f t="shared" si="3"/>
        <v>0</v>
      </c>
      <c r="E24" s="62"/>
      <c r="F24" s="171"/>
      <c r="G24" s="165"/>
      <c r="H24" s="33"/>
      <c r="I24" s="33"/>
      <c r="J24" s="166">
        <f t="shared" si="0"/>
        <v>0</v>
      </c>
      <c r="K24" s="167" t="e">
        <f t="shared" si="1"/>
        <v>#DIV/0!</v>
      </c>
      <c r="L24" s="168"/>
      <c r="M24" s="126">
        <v>1.5</v>
      </c>
      <c r="N24" s="126">
        <f t="shared" si="2"/>
        <v>0</v>
      </c>
    </row>
    <row r="25" spans="1:14" ht="11.25">
      <c r="A25" s="101">
        <v>20</v>
      </c>
      <c r="B25" s="48"/>
      <c r="C25" s="85"/>
      <c r="D25" s="18">
        <f t="shared" si="3"/>
        <v>0</v>
      </c>
      <c r="E25" s="55"/>
      <c r="F25" s="171"/>
      <c r="G25" s="165"/>
      <c r="H25" s="33"/>
      <c r="I25" s="33"/>
      <c r="J25" s="166">
        <f t="shared" si="0"/>
        <v>0</v>
      </c>
      <c r="K25" s="167" t="e">
        <f t="shared" si="1"/>
        <v>#DIV/0!</v>
      </c>
      <c r="L25" s="168"/>
      <c r="M25" s="126">
        <v>1.5</v>
      </c>
      <c r="N25" s="126">
        <f t="shared" si="2"/>
        <v>0</v>
      </c>
    </row>
    <row r="26" spans="1:14" ht="11.25">
      <c r="A26" s="101">
        <v>21</v>
      </c>
      <c r="B26" s="48"/>
      <c r="C26" s="85"/>
      <c r="D26" s="18">
        <f t="shared" si="3"/>
        <v>0</v>
      </c>
      <c r="E26" s="62"/>
      <c r="F26" s="171"/>
      <c r="G26" s="165"/>
      <c r="H26" s="33"/>
      <c r="I26" s="33"/>
      <c r="J26" s="166">
        <f t="shared" si="0"/>
        <v>0</v>
      </c>
      <c r="K26" s="167" t="e">
        <f t="shared" si="1"/>
        <v>#DIV/0!</v>
      </c>
      <c r="L26" s="168"/>
      <c r="M26" s="126">
        <v>1.5</v>
      </c>
      <c r="N26" s="126">
        <f t="shared" si="2"/>
        <v>0</v>
      </c>
    </row>
    <row r="27" spans="1:14" ht="11.25">
      <c r="A27" s="101">
        <v>22</v>
      </c>
      <c r="B27" s="48"/>
      <c r="C27" s="85"/>
      <c r="D27" s="18">
        <f t="shared" si="3"/>
        <v>0</v>
      </c>
      <c r="E27" s="62"/>
      <c r="F27" s="164"/>
      <c r="G27" s="165"/>
      <c r="H27" s="33"/>
      <c r="I27" s="33"/>
      <c r="J27" s="166">
        <f t="shared" si="0"/>
        <v>0</v>
      </c>
      <c r="K27" s="167" t="e">
        <f t="shared" si="1"/>
        <v>#DIV/0!</v>
      </c>
      <c r="L27" s="168"/>
      <c r="M27" s="126">
        <v>1.5</v>
      </c>
      <c r="N27" s="126">
        <f t="shared" si="2"/>
        <v>0</v>
      </c>
    </row>
    <row r="28" spans="1:14" ht="11.25">
      <c r="A28" s="101">
        <v>23</v>
      </c>
      <c r="B28" s="48"/>
      <c r="C28" s="141"/>
      <c r="D28" s="18">
        <f t="shared" si="3"/>
        <v>0</v>
      </c>
      <c r="E28" s="170"/>
      <c r="F28" s="164"/>
      <c r="G28" s="173"/>
      <c r="H28" s="33"/>
      <c r="I28" s="33"/>
      <c r="J28" s="166">
        <f t="shared" si="0"/>
        <v>0</v>
      </c>
      <c r="K28" s="167" t="e">
        <f t="shared" si="1"/>
        <v>#DIV/0!</v>
      </c>
      <c r="L28" s="168"/>
      <c r="M28" s="126">
        <v>1.5</v>
      </c>
      <c r="N28" s="126">
        <f t="shared" si="2"/>
        <v>0</v>
      </c>
    </row>
    <row r="29" spans="1:14" ht="11.25">
      <c r="A29" s="101">
        <v>24</v>
      </c>
      <c r="B29" s="48"/>
      <c r="C29" s="141"/>
      <c r="D29" s="18">
        <f t="shared" si="3"/>
        <v>0</v>
      </c>
      <c r="E29" s="169"/>
      <c r="F29" s="164"/>
      <c r="G29" s="173"/>
      <c r="H29" s="33"/>
      <c r="I29" s="33"/>
      <c r="J29" s="166">
        <f t="shared" si="0"/>
        <v>0</v>
      </c>
      <c r="K29" s="167" t="e">
        <f t="shared" si="1"/>
        <v>#DIV/0!</v>
      </c>
      <c r="L29" s="168"/>
      <c r="M29" s="126">
        <v>1.5</v>
      </c>
      <c r="N29" s="126">
        <f t="shared" si="2"/>
        <v>0</v>
      </c>
    </row>
    <row r="30" spans="1:14" ht="11.25" customHeight="1">
      <c r="A30" s="203" t="s">
        <v>78</v>
      </c>
      <c r="B30" s="204"/>
      <c r="C30" s="30">
        <f aca="true" t="shared" si="4" ref="C30:J30">SUM(C6:C29)</f>
        <v>12094.4</v>
      </c>
      <c r="D30" s="30">
        <f t="shared" si="4"/>
        <v>648.5000000000001</v>
      </c>
      <c r="E30" s="174">
        <f t="shared" si="4"/>
        <v>11445.9</v>
      </c>
      <c r="F30" s="174">
        <f t="shared" si="4"/>
        <v>0</v>
      </c>
      <c r="G30" s="175">
        <f t="shared" si="4"/>
        <v>0</v>
      </c>
      <c r="H30" s="175">
        <f t="shared" si="4"/>
        <v>28928.400000000005</v>
      </c>
      <c r="I30" s="175">
        <f t="shared" si="4"/>
        <v>7884.499999999998</v>
      </c>
      <c r="J30" s="175">
        <f t="shared" si="4"/>
        <v>21043.9</v>
      </c>
      <c r="K30" s="143" t="s">
        <v>8</v>
      </c>
      <c r="L30" s="128" t="s">
        <v>8</v>
      </c>
      <c r="M30" s="129">
        <v>1.5</v>
      </c>
      <c r="N30" s="130" t="s">
        <v>8</v>
      </c>
    </row>
    <row r="31" spans="1:14" ht="11.25">
      <c r="A31" s="131"/>
      <c r="B31" s="23"/>
      <c r="C31" s="23"/>
      <c r="D31" s="23"/>
      <c r="L31" s="125"/>
      <c r="M31" s="133"/>
      <c r="N31" s="133"/>
    </row>
    <row r="32" spans="1:14" ht="11.25">
      <c r="A32" s="131"/>
      <c r="B32" s="23"/>
      <c r="C32" s="23"/>
      <c r="D32" s="23"/>
      <c r="L32" s="125"/>
      <c r="M32" s="133"/>
      <c r="N32" s="133"/>
    </row>
    <row r="33" spans="1:14" ht="11.25">
      <c r="A33" s="131"/>
      <c r="B33" s="23"/>
      <c r="C33" s="23"/>
      <c r="D33" s="23"/>
      <c r="L33" s="125"/>
      <c r="M33" s="133"/>
      <c r="N33" s="133"/>
    </row>
    <row r="34" spans="1:14" ht="11.25">
      <c r="A34" s="131"/>
      <c r="B34" s="23"/>
      <c r="C34" s="23"/>
      <c r="D34" s="23"/>
      <c r="L34" s="125"/>
      <c r="M34" s="133"/>
      <c r="N34" s="133"/>
    </row>
    <row r="35" spans="1:14" ht="11.25">
      <c r="A35" s="131"/>
      <c r="B35" s="23"/>
      <c r="C35" s="23"/>
      <c r="D35" s="23"/>
      <c r="L35" s="125"/>
      <c r="M35" s="133"/>
      <c r="N35" s="133"/>
    </row>
    <row r="36" spans="1:14" ht="11.25">
      <c r="A36" s="131"/>
      <c r="B36" s="23"/>
      <c r="C36" s="23"/>
      <c r="D36" s="23"/>
      <c r="L36" s="125"/>
      <c r="M36" s="133"/>
      <c r="N36" s="133"/>
    </row>
    <row r="37" spans="1:14" ht="11.25">
      <c r="A37" s="125"/>
      <c r="B37" s="133"/>
      <c r="C37" s="133"/>
      <c r="D37" s="133"/>
      <c r="L37" s="125"/>
      <c r="M37" s="133"/>
      <c r="N37" s="133"/>
    </row>
    <row r="38" spans="1:14" ht="11.25">
      <c r="A38" s="125"/>
      <c r="B38" s="133"/>
      <c r="C38" s="133"/>
      <c r="D38" s="133"/>
      <c r="L38" s="125"/>
      <c r="M38" s="133"/>
      <c r="N38" s="133"/>
    </row>
    <row r="39" spans="1:14" ht="11.25">
      <c r="A39" s="125"/>
      <c r="B39" s="133"/>
      <c r="C39" s="133"/>
      <c r="D39" s="133"/>
      <c r="L39" s="125"/>
      <c r="M39" s="133"/>
      <c r="N39" s="133"/>
    </row>
    <row r="40" spans="1:14" ht="11.25">
      <c r="A40" s="125"/>
      <c r="B40" s="133"/>
      <c r="C40" s="133"/>
      <c r="D40" s="133"/>
      <c r="L40" s="125"/>
      <c r="M40" s="133"/>
      <c r="N40" s="133"/>
    </row>
    <row r="41" spans="1:14" ht="11.25">
      <c r="A41" s="125"/>
      <c r="B41" s="133"/>
      <c r="C41" s="133"/>
      <c r="D41" s="133"/>
      <c r="L41" s="125"/>
      <c r="M41" s="133"/>
      <c r="N41" s="133"/>
    </row>
    <row r="42" spans="12:14" ht="11.25">
      <c r="L42" s="125"/>
      <c r="M42" s="133"/>
      <c r="N42" s="133"/>
    </row>
  </sheetData>
  <mergeCells count="6">
    <mergeCell ref="A30:B30"/>
    <mergeCell ref="A1:N1"/>
    <mergeCell ref="A3:A4"/>
    <mergeCell ref="B3:B4"/>
    <mergeCell ref="L3:L4"/>
    <mergeCell ref="M3:M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2"/>
  <sheetViews>
    <sheetView workbookViewId="0" topLeftCell="A1">
      <pane xSplit="2" ySplit="4" topLeftCell="F2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G3" sqref="G3"/>
    </sheetView>
  </sheetViews>
  <sheetFormatPr defaultColWidth="9.00390625" defaultRowHeight="12.75"/>
  <cols>
    <col min="1" max="1" width="3.375" style="117" customWidth="1"/>
    <col min="2" max="2" width="22.125" style="18" customWidth="1"/>
    <col min="3" max="3" width="22.625" style="82" customWidth="1"/>
    <col min="4" max="4" width="20.375" style="82" customWidth="1"/>
    <col min="5" max="5" width="23.625" style="82" customWidth="1"/>
    <col min="6" max="6" width="26.875" style="113" customWidth="1"/>
    <col min="7" max="7" width="13.375" style="116" customWidth="1"/>
    <col min="8" max="8" width="13.875" style="117" customWidth="1"/>
    <col min="9" max="9" width="14.00390625" style="18" customWidth="1"/>
    <col min="10" max="10" width="13.00390625" style="18" customWidth="1"/>
    <col min="11" max="16384" width="9.125" style="113" customWidth="1"/>
  </cols>
  <sheetData>
    <row r="1" spans="1:10" ht="15.75" customHeight="1">
      <c r="A1" s="199" t="s">
        <v>82</v>
      </c>
      <c r="B1" s="199"/>
      <c r="C1" s="199"/>
      <c r="D1" s="199"/>
      <c r="E1" s="199"/>
      <c r="F1" s="199"/>
      <c r="G1" s="199"/>
      <c r="H1" s="199"/>
      <c r="I1" s="199"/>
      <c r="J1" s="199"/>
    </row>
    <row r="2" spans="1:2" ht="11.25">
      <c r="A2" s="114"/>
      <c r="B2" s="115"/>
    </row>
    <row r="3" spans="1:10" ht="143.25" customHeight="1">
      <c r="A3" s="205" t="s">
        <v>3</v>
      </c>
      <c r="B3" s="203" t="s">
        <v>102</v>
      </c>
      <c r="C3" s="99" t="s">
        <v>114</v>
      </c>
      <c r="D3" s="36" t="s">
        <v>192</v>
      </c>
      <c r="E3" s="36" t="s">
        <v>215</v>
      </c>
      <c r="F3" s="28" t="s">
        <v>132</v>
      </c>
      <c r="G3" s="28" t="s">
        <v>24</v>
      </c>
      <c r="H3" s="197" t="s">
        <v>80</v>
      </c>
      <c r="I3" s="197" t="s">
        <v>19</v>
      </c>
      <c r="J3" s="29" t="s">
        <v>6</v>
      </c>
    </row>
    <row r="4" spans="1:10" ht="49.5" customHeight="1">
      <c r="A4" s="205"/>
      <c r="B4" s="203"/>
      <c r="C4" s="8" t="s">
        <v>75</v>
      </c>
      <c r="D4" s="8" t="s">
        <v>26</v>
      </c>
      <c r="E4" s="8" t="s">
        <v>34</v>
      </c>
      <c r="F4" s="154" t="s">
        <v>40</v>
      </c>
      <c r="G4" s="145" t="s">
        <v>38</v>
      </c>
      <c r="H4" s="198"/>
      <c r="I4" s="198"/>
      <c r="J4" s="119" t="s">
        <v>29</v>
      </c>
    </row>
    <row r="5" spans="1:10" ht="15" customHeight="1">
      <c r="A5" s="49">
        <v>1</v>
      </c>
      <c r="B5" s="36">
        <v>2</v>
      </c>
      <c r="C5" s="8">
        <v>3</v>
      </c>
      <c r="D5" s="8">
        <v>4</v>
      </c>
      <c r="E5" s="8">
        <v>5</v>
      </c>
      <c r="F5" s="120">
        <v>6</v>
      </c>
      <c r="G5" s="83">
        <v>7</v>
      </c>
      <c r="H5" s="8">
        <v>8</v>
      </c>
      <c r="I5" s="8">
        <v>9</v>
      </c>
      <c r="J5" s="119">
        <v>10</v>
      </c>
    </row>
    <row r="6" spans="1:10" ht="11.25">
      <c r="A6" s="101">
        <v>1</v>
      </c>
      <c r="B6" s="16" t="s">
        <v>174</v>
      </c>
      <c r="C6" s="155">
        <v>0</v>
      </c>
      <c r="D6" s="33">
        <v>11248.4</v>
      </c>
      <c r="E6" s="33">
        <v>7163.3</v>
      </c>
      <c r="F6" s="85">
        <f aca="true" t="shared" si="0" ref="F6:F29">D6-E6</f>
        <v>4085.0999999999995</v>
      </c>
      <c r="G6" s="156">
        <f aca="true" t="shared" si="1" ref="G6:G26">C6/F6</f>
        <v>0</v>
      </c>
      <c r="H6" s="157">
        <v>1</v>
      </c>
      <c r="I6" s="158">
        <v>1.2</v>
      </c>
      <c r="J6" s="140">
        <f aca="true" t="shared" si="2" ref="J6:J29">H6*I6</f>
        <v>1.2</v>
      </c>
    </row>
    <row r="7" spans="1:10" ht="11.25">
      <c r="A7" s="101">
        <v>2</v>
      </c>
      <c r="B7" s="16" t="s">
        <v>173</v>
      </c>
      <c r="C7" s="155">
        <v>0</v>
      </c>
      <c r="D7" s="33">
        <v>1103.2</v>
      </c>
      <c r="E7" s="33">
        <v>45.2</v>
      </c>
      <c r="F7" s="85">
        <f t="shared" si="0"/>
        <v>1058</v>
      </c>
      <c r="G7" s="156">
        <f t="shared" si="1"/>
        <v>0</v>
      </c>
      <c r="H7" s="157">
        <v>1</v>
      </c>
      <c r="I7" s="158">
        <v>1.2</v>
      </c>
      <c r="J7" s="140">
        <f t="shared" si="2"/>
        <v>1.2</v>
      </c>
    </row>
    <row r="8" spans="1:10" ht="11.25">
      <c r="A8" s="101">
        <v>3</v>
      </c>
      <c r="B8" s="16" t="s">
        <v>175</v>
      </c>
      <c r="C8" s="155">
        <v>0</v>
      </c>
      <c r="D8" s="33">
        <v>2634.3</v>
      </c>
      <c r="E8" s="33">
        <v>84.4</v>
      </c>
      <c r="F8" s="85">
        <f t="shared" si="0"/>
        <v>2549.9</v>
      </c>
      <c r="G8" s="156">
        <f t="shared" si="1"/>
        <v>0</v>
      </c>
      <c r="H8" s="157">
        <v>1</v>
      </c>
      <c r="I8" s="158">
        <v>1.2</v>
      </c>
      <c r="J8" s="140">
        <f t="shared" si="2"/>
        <v>1.2</v>
      </c>
    </row>
    <row r="9" spans="1:10" ht="11.25">
      <c r="A9" s="101">
        <v>4</v>
      </c>
      <c r="B9" s="16" t="s">
        <v>176</v>
      </c>
      <c r="C9" s="155">
        <v>0</v>
      </c>
      <c r="D9" s="33">
        <v>939.3</v>
      </c>
      <c r="E9" s="33">
        <v>45.2</v>
      </c>
      <c r="F9" s="85">
        <f t="shared" si="0"/>
        <v>894.0999999999999</v>
      </c>
      <c r="G9" s="156">
        <f t="shared" si="1"/>
        <v>0</v>
      </c>
      <c r="H9" s="157">
        <v>1</v>
      </c>
      <c r="I9" s="158">
        <v>1.2</v>
      </c>
      <c r="J9" s="140">
        <f t="shared" si="2"/>
        <v>1.2</v>
      </c>
    </row>
    <row r="10" spans="1:10" ht="11.25">
      <c r="A10" s="101">
        <v>5</v>
      </c>
      <c r="B10" s="16" t="s">
        <v>177</v>
      </c>
      <c r="C10" s="155">
        <v>0</v>
      </c>
      <c r="D10" s="33">
        <v>973.2</v>
      </c>
      <c r="E10" s="33">
        <v>45.2</v>
      </c>
      <c r="F10" s="85">
        <f t="shared" si="0"/>
        <v>928</v>
      </c>
      <c r="G10" s="156">
        <f t="shared" si="1"/>
        <v>0</v>
      </c>
      <c r="H10" s="157">
        <v>1</v>
      </c>
      <c r="I10" s="158">
        <v>1.2</v>
      </c>
      <c r="J10" s="140">
        <f t="shared" si="2"/>
        <v>1.2</v>
      </c>
    </row>
    <row r="11" spans="1:10" ht="11.25">
      <c r="A11" s="101">
        <v>6</v>
      </c>
      <c r="B11" s="16" t="s">
        <v>178</v>
      </c>
      <c r="C11" s="155">
        <v>0</v>
      </c>
      <c r="D11" s="33">
        <v>1027.7</v>
      </c>
      <c r="E11" s="33">
        <v>45.2</v>
      </c>
      <c r="F11" s="85">
        <f t="shared" si="0"/>
        <v>982.5</v>
      </c>
      <c r="G11" s="156">
        <f t="shared" si="1"/>
        <v>0</v>
      </c>
      <c r="H11" s="157">
        <v>1</v>
      </c>
      <c r="I11" s="158">
        <v>1.2</v>
      </c>
      <c r="J11" s="140">
        <f t="shared" si="2"/>
        <v>1.2</v>
      </c>
    </row>
    <row r="12" spans="1:10" ht="11.25">
      <c r="A12" s="101">
        <v>7</v>
      </c>
      <c r="B12" s="16" t="s">
        <v>179</v>
      </c>
      <c r="C12" s="155">
        <v>0</v>
      </c>
      <c r="D12" s="33">
        <v>1296.4</v>
      </c>
      <c r="E12" s="33">
        <v>73.1</v>
      </c>
      <c r="F12" s="85">
        <f t="shared" si="0"/>
        <v>1223.3000000000002</v>
      </c>
      <c r="G12" s="156">
        <f t="shared" si="1"/>
        <v>0</v>
      </c>
      <c r="H12" s="157">
        <v>1</v>
      </c>
      <c r="I12" s="158">
        <v>1.2</v>
      </c>
      <c r="J12" s="140">
        <f t="shared" si="2"/>
        <v>1.2</v>
      </c>
    </row>
    <row r="13" spans="1:10" ht="11.25">
      <c r="A13" s="101">
        <v>8</v>
      </c>
      <c r="B13" s="16" t="s">
        <v>181</v>
      </c>
      <c r="C13" s="155">
        <v>0</v>
      </c>
      <c r="D13" s="33">
        <v>2251</v>
      </c>
      <c r="E13" s="33">
        <v>84.4</v>
      </c>
      <c r="F13" s="85">
        <f t="shared" si="0"/>
        <v>2166.6</v>
      </c>
      <c r="G13" s="156">
        <f t="shared" si="1"/>
        <v>0</v>
      </c>
      <c r="H13" s="157">
        <v>1</v>
      </c>
      <c r="I13" s="158">
        <v>1.2</v>
      </c>
      <c r="J13" s="140">
        <f t="shared" si="2"/>
        <v>1.2</v>
      </c>
    </row>
    <row r="14" spans="1:10" ht="11.25">
      <c r="A14" s="101">
        <v>9</v>
      </c>
      <c r="B14" s="16" t="s">
        <v>180</v>
      </c>
      <c r="C14" s="155">
        <v>0</v>
      </c>
      <c r="D14" s="33">
        <v>981.6</v>
      </c>
      <c r="E14" s="33">
        <v>45.3</v>
      </c>
      <c r="F14" s="85">
        <f t="shared" si="0"/>
        <v>936.3000000000001</v>
      </c>
      <c r="G14" s="156">
        <f t="shared" si="1"/>
        <v>0</v>
      </c>
      <c r="H14" s="157">
        <v>1</v>
      </c>
      <c r="I14" s="158">
        <v>1.2</v>
      </c>
      <c r="J14" s="140">
        <f t="shared" si="2"/>
        <v>1.2</v>
      </c>
    </row>
    <row r="15" spans="1:10" ht="11.25">
      <c r="A15" s="101">
        <v>10</v>
      </c>
      <c r="B15" s="16" t="s">
        <v>182</v>
      </c>
      <c r="C15" s="155">
        <v>0</v>
      </c>
      <c r="D15" s="33">
        <v>2025.7</v>
      </c>
      <c r="E15" s="33">
        <v>84.4</v>
      </c>
      <c r="F15" s="85">
        <f t="shared" si="0"/>
        <v>1941.3</v>
      </c>
      <c r="G15" s="156">
        <f t="shared" si="1"/>
        <v>0</v>
      </c>
      <c r="H15" s="157">
        <v>1</v>
      </c>
      <c r="I15" s="158">
        <v>1.2</v>
      </c>
      <c r="J15" s="140">
        <f t="shared" si="2"/>
        <v>1.2</v>
      </c>
    </row>
    <row r="16" spans="1:10" ht="11.25">
      <c r="A16" s="101">
        <v>11</v>
      </c>
      <c r="B16" s="16" t="s">
        <v>183</v>
      </c>
      <c r="C16" s="155">
        <v>0</v>
      </c>
      <c r="D16" s="33">
        <v>2286.7</v>
      </c>
      <c r="E16" s="33">
        <v>84.4</v>
      </c>
      <c r="F16" s="85">
        <f t="shared" si="0"/>
        <v>2202.2999999999997</v>
      </c>
      <c r="G16" s="156">
        <f t="shared" si="1"/>
        <v>0</v>
      </c>
      <c r="H16" s="157">
        <v>1</v>
      </c>
      <c r="I16" s="158">
        <v>1.2</v>
      </c>
      <c r="J16" s="140">
        <f t="shared" si="2"/>
        <v>1.2</v>
      </c>
    </row>
    <row r="17" spans="1:10" ht="11.25">
      <c r="A17" s="101">
        <v>12</v>
      </c>
      <c r="B17" s="16" t="s">
        <v>184</v>
      </c>
      <c r="C17" s="155">
        <v>0</v>
      </c>
      <c r="D17" s="33">
        <v>2160.9</v>
      </c>
      <c r="E17" s="33">
        <v>84.4</v>
      </c>
      <c r="F17" s="85">
        <f t="shared" si="0"/>
        <v>2076.5</v>
      </c>
      <c r="G17" s="156">
        <f t="shared" si="1"/>
        <v>0</v>
      </c>
      <c r="H17" s="157">
        <v>1</v>
      </c>
      <c r="I17" s="158">
        <v>1.2</v>
      </c>
      <c r="J17" s="140">
        <f t="shared" si="2"/>
        <v>1.2</v>
      </c>
    </row>
    <row r="18" spans="1:10" ht="11.25">
      <c r="A18" s="101">
        <v>13</v>
      </c>
      <c r="B18" s="48"/>
      <c r="C18" s="85"/>
      <c r="D18" s="33"/>
      <c r="E18" s="33"/>
      <c r="F18" s="85">
        <f t="shared" si="0"/>
        <v>0</v>
      </c>
      <c r="G18" s="156" t="e">
        <f t="shared" si="1"/>
        <v>#DIV/0!</v>
      </c>
      <c r="H18" s="157"/>
      <c r="I18" s="158">
        <v>1.2</v>
      </c>
      <c r="J18" s="140">
        <f t="shared" si="2"/>
        <v>0</v>
      </c>
    </row>
    <row r="19" spans="1:10" ht="11.25">
      <c r="A19" s="101">
        <v>14</v>
      </c>
      <c r="B19" s="48"/>
      <c r="C19" s="85"/>
      <c r="D19" s="33"/>
      <c r="E19" s="33"/>
      <c r="F19" s="85">
        <f t="shared" si="0"/>
        <v>0</v>
      </c>
      <c r="G19" s="156" t="e">
        <f t="shared" si="1"/>
        <v>#DIV/0!</v>
      </c>
      <c r="H19" s="157"/>
      <c r="I19" s="158">
        <v>1.2</v>
      </c>
      <c r="J19" s="140">
        <f t="shared" si="2"/>
        <v>0</v>
      </c>
    </row>
    <row r="20" spans="1:10" ht="11.25">
      <c r="A20" s="101">
        <v>15</v>
      </c>
      <c r="B20" s="48"/>
      <c r="C20" s="141"/>
      <c r="D20" s="33"/>
      <c r="E20" s="33"/>
      <c r="F20" s="85">
        <f t="shared" si="0"/>
        <v>0</v>
      </c>
      <c r="G20" s="156" t="e">
        <f t="shared" si="1"/>
        <v>#DIV/0!</v>
      </c>
      <c r="H20" s="157"/>
      <c r="I20" s="158">
        <v>1.2</v>
      </c>
      <c r="J20" s="140">
        <f t="shared" si="2"/>
        <v>0</v>
      </c>
    </row>
    <row r="21" spans="1:10" ht="11.25">
      <c r="A21" s="101">
        <v>16</v>
      </c>
      <c r="B21" s="48"/>
      <c r="C21" s="85"/>
      <c r="D21" s="33"/>
      <c r="E21" s="33"/>
      <c r="F21" s="85">
        <f t="shared" si="0"/>
        <v>0</v>
      </c>
      <c r="G21" s="156" t="e">
        <f t="shared" si="1"/>
        <v>#DIV/0!</v>
      </c>
      <c r="H21" s="157"/>
      <c r="I21" s="158">
        <v>1.2</v>
      </c>
      <c r="J21" s="140">
        <f t="shared" si="2"/>
        <v>0</v>
      </c>
    </row>
    <row r="22" spans="1:10" ht="11.25">
      <c r="A22" s="101">
        <v>17</v>
      </c>
      <c r="B22" s="48"/>
      <c r="C22" s="85"/>
      <c r="D22" s="33"/>
      <c r="E22" s="33"/>
      <c r="F22" s="85">
        <f t="shared" si="0"/>
        <v>0</v>
      </c>
      <c r="G22" s="156" t="e">
        <f t="shared" si="1"/>
        <v>#DIV/0!</v>
      </c>
      <c r="H22" s="157"/>
      <c r="I22" s="158">
        <v>1.2</v>
      </c>
      <c r="J22" s="140">
        <f t="shared" si="2"/>
        <v>0</v>
      </c>
    </row>
    <row r="23" spans="1:10" ht="11.25">
      <c r="A23" s="101">
        <v>18</v>
      </c>
      <c r="B23" s="48"/>
      <c r="C23" s="85"/>
      <c r="D23" s="33"/>
      <c r="E23" s="33"/>
      <c r="F23" s="85">
        <f t="shared" si="0"/>
        <v>0</v>
      </c>
      <c r="G23" s="156" t="e">
        <f t="shared" si="1"/>
        <v>#DIV/0!</v>
      </c>
      <c r="H23" s="157"/>
      <c r="I23" s="158">
        <v>1.2</v>
      </c>
      <c r="J23" s="140">
        <f t="shared" si="2"/>
        <v>0</v>
      </c>
    </row>
    <row r="24" spans="1:10" ht="11.25">
      <c r="A24" s="101">
        <v>19</v>
      </c>
      <c r="B24" s="48"/>
      <c r="C24" s="85"/>
      <c r="D24" s="33"/>
      <c r="E24" s="33"/>
      <c r="F24" s="85">
        <f t="shared" si="0"/>
        <v>0</v>
      </c>
      <c r="G24" s="156" t="e">
        <f t="shared" si="1"/>
        <v>#DIV/0!</v>
      </c>
      <c r="H24" s="157"/>
      <c r="I24" s="158">
        <v>1.2</v>
      </c>
      <c r="J24" s="140">
        <f t="shared" si="2"/>
        <v>0</v>
      </c>
    </row>
    <row r="25" spans="1:10" ht="11.25">
      <c r="A25" s="101">
        <v>20</v>
      </c>
      <c r="B25" s="48"/>
      <c r="C25" s="85"/>
      <c r="D25" s="33"/>
      <c r="E25" s="33"/>
      <c r="F25" s="85">
        <f t="shared" si="0"/>
        <v>0</v>
      </c>
      <c r="G25" s="156" t="e">
        <f t="shared" si="1"/>
        <v>#DIV/0!</v>
      </c>
      <c r="H25" s="157"/>
      <c r="I25" s="158">
        <v>1.2</v>
      </c>
      <c r="J25" s="140">
        <f t="shared" si="2"/>
        <v>0</v>
      </c>
    </row>
    <row r="26" spans="1:10" ht="11.25">
      <c r="A26" s="101">
        <v>21</v>
      </c>
      <c r="B26" s="48"/>
      <c r="C26" s="85"/>
      <c r="D26" s="33"/>
      <c r="E26" s="33"/>
      <c r="F26" s="85">
        <f t="shared" si="0"/>
        <v>0</v>
      </c>
      <c r="G26" s="156" t="e">
        <f t="shared" si="1"/>
        <v>#DIV/0!</v>
      </c>
      <c r="H26" s="157"/>
      <c r="I26" s="158">
        <v>1.2</v>
      </c>
      <c r="J26" s="140">
        <f t="shared" si="2"/>
        <v>0</v>
      </c>
    </row>
    <row r="27" spans="1:10" ht="11.25">
      <c r="A27" s="101">
        <v>22</v>
      </c>
      <c r="B27" s="48"/>
      <c r="C27" s="85"/>
      <c r="D27" s="33"/>
      <c r="E27" s="33"/>
      <c r="F27" s="85">
        <f t="shared" si="0"/>
        <v>0</v>
      </c>
      <c r="G27" s="159" t="e">
        <f>C27/F27*100</f>
        <v>#DIV/0!</v>
      </c>
      <c r="H27" s="140"/>
      <c r="I27" s="158">
        <v>1.2</v>
      </c>
      <c r="J27" s="140">
        <f t="shared" si="2"/>
        <v>0</v>
      </c>
    </row>
    <row r="28" spans="1:10" ht="11.25">
      <c r="A28" s="101">
        <v>23</v>
      </c>
      <c r="B28" s="48"/>
      <c r="C28" s="141"/>
      <c r="D28" s="33"/>
      <c r="E28" s="33"/>
      <c r="F28" s="85">
        <f t="shared" si="0"/>
        <v>0</v>
      </c>
      <c r="G28" s="156" t="e">
        <f>C28/F28</f>
        <v>#DIV/0!</v>
      </c>
      <c r="H28" s="160"/>
      <c r="I28" s="158">
        <v>1.2</v>
      </c>
      <c r="J28" s="140">
        <f t="shared" si="2"/>
        <v>0</v>
      </c>
    </row>
    <row r="29" spans="1:10" ht="11.25">
      <c r="A29" s="101">
        <v>24</v>
      </c>
      <c r="B29" s="48"/>
      <c r="C29" s="151"/>
      <c r="D29" s="33"/>
      <c r="E29" s="33"/>
      <c r="F29" s="85">
        <f t="shared" si="0"/>
        <v>0</v>
      </c>
      <c r="G29" s="156" t="e">
        <f>C29/F29</f>
        <v>#DIV/0!</v>
      </c>
      <c r="H29" s="160"/>
      <c r="I29" s="158">
        <v>1.2</v>
      </c>
      <c r="J29" s="140">
        <f t="shared" si="2"/>
        <v>0</v>
      </c>
    </row>
    <row r="30" spans="1:10" ht="11.25">
      <c r="A30" s="203" t="s">
        <v>78</v>
      </c>
      <c r="B30" s="204"/>
      <c r="C30" s="86">
        <f>SUM(C6:C29)</f>
        <v>0</v>
      </c>
      <c r="D30" s="86">
        <f>SUM(D6:D29)</f>
        <v>28928.400000000005</v>
      </c>
      <c r="E30" s="86">
        <f>SUM(E6:E29)</f>
        <v>7884.499999999998</v>
      </c>
      <c r="F30" s="142">
        <f>SUM(F6:F29)</f>
        <v>21043.9</v>
      </c>
      <c r="G30" s="143" t="s">
        <v>8</v>
      </c>
      <c r="H30" s="128" t="s">
        <v>8</v>
      </c>
      <c r="I30" s="130">
        <v>1.2</v>
      </c>
      <c r="J30" s="130" t="s">
        <v>8</v>
      </c>
    </row>
    <row r="31" spans="1:10" ht="11.25">
      <c r="A31" s="131"/>
      <c r="B31" s="23"/>
      <c r="H31" s="125"/>
      <c r="I31" s="133"/>
      <c r="J31" s="133"/>
    </row>
    <row r="32" spans="1:10" ht="11.25">
      <c r="A32" s="131"/>
      <c r="B32" s="23"/>
      <c r="H32" s="125"/>
      <c r="I32" s="133"/>
      <c r="J32" s="133"/>
    </row>
    <row r="33" spans="1:10" ht="11.25">
      <c r="A33" s="131"/>
      <c r="B33" s="23"/>
      <c r="H33" s="125"/>
      <c r="I33" s="133"/>
      <c r="J33" s="133"/>
    </row>
    <row r="34" spans="1:10" ht="11.25">
      <c r="A34" s="131"/>
      <c r="B34" s="23"/>
      <c r="H34" s="125"/>
      <c r="I34" s="133"/>
      <c r="J34" s="133"/>
    </row>
    <row r="35" spans="1:10" ht="11.25">
      <c r="A35" s="131"/>
      <c r="B35" s="23"/>
      <c r="H35" s="125"/>
      <c r="I35" s="133"/>
      <c r="J35" s="133"/>
    </row>
    <row r="36" spans="1:10" ht="11.25">
      <c r="A36" s="131"/>
      <c r="B36" s="23"/>
      <c r="H36" s="125"/>
      <c r="I36" s="133"/>
      <c r="J36" s="133"/>
    </row>
    <row r="37" spans="1:10" ht="11.25">
      <c r="A37" s="125"/>
      <c r="B37" s="133"/>
      <c r="H37" s="125"/>
      <c r="I37" s="133"/>
      <c r="J37" s="133"/>
    </row>
    <row r="38" spans="1:10" ht="11.25">
      <c r="A38" s="125"/>
      <c r="B38" s="133"/>
      <c r="H38" s="125"/>
      <c r="I38" s="133"/>
      <c r="J38" s="133"/>
    </row>
    <row r="39" spans="1:10" ht="11.25">
      <c r="A39" s="125"/>
      <c r="B39" s="133"/>
      <c r="H39" s="125"/>
      <c r="I39" s="133"/>
      <c r="J39" s="133"/>
    </row>
    <row r="40" spans="1:10" ht="11.25">
      <c r="A40" s="125"/>
      <c r="B40" s="133"/>
      <c r="H40" s="125"/>
      <c r="I40" s="133"/>
      <c r="J40" s="133"/>
    </row>
    <row r="41" spans="1:10" ht="11.25">
      <c r="A41" s="125"/>
      <c r="B41" s="133"/>
      <c r="H41" s="125"/>
      <c r="I41" s="133"/>
      <c r="J41" s="133"/>
    </row>
    <row r="42" spans="8:10" ht="11.25">
      <c r="H42" s="125"/>
      <c r="I42" s="133"/>
      <c r="J42" s="133"/>
    </row>
  </sheetData>
  <mergeCells count="6">
    <mergeCell ref="A1:J1"/>
    <mergeCell ref="A3:A4"/>
    <mergeCell ref="B3:B4"/>
    <mergeCell ref="A30:B30"/>
    <mergeCell ref="H3:H4"/>
    <mergeCell ref="I3:I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2"/>
  <sheetViews>
    <sheetView workbookViewId="0" topLeftCell="A1">
      <pane xSplit="2" ySplit="4" topLeftCell="C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6" sqref="A6"/>
    </sheetView>
  </sheetViews>
  <sheetFormatPr defaultColWidth="9.00390625" defaultRowHeight="12.75"/>
  <cols>
    <col min="1" max="1" width="3.375" style="117" customWidth="1"/>
    <col min="2" max="2" width="24.00390625" style="18" customWidth="1"/>
    <col min="3" max="3" width="33.375" style="82" customWidth="1"/>
    <col min="4" max="4" width="28.75390625" style="113" customWidth="1"/>
    <col min="5" max="5" width="11.875" style="116" customWidth="1"/>
    <col min="6" max="6" width="13.625" style="117" customWidth="1"/>
    <col min="7" max="7" width="11.125" style="18" customWidth="1"/>
    <col min="8" max="8" width="10.625" style="18" customWidth="1"/>
    <col min="9" max="16384" width="9.125" style="113" customWidth="1"/>
  </cols>
  <sheetData>
    <row r="1" spans="1:11" ht="43.5" customHeight="1">
      <c r="A1" s="199" t="s">
        <v>79</v>
      </c>
      <c r="B1" s="199"/>
      <c r="C1" s="199"/>
      <c r="D1" s="199"/>
      <c r="E1" s="199"/>
      <c r="F1" s="199"/>
      <c r="G1" s="199"/>
      <c r="H1" s="199"/>
      <c r="I1" s="144"/>
      <c r="J1" s="144"/>
      <c r="K1" s="144"/>
    </row>
    <row r="2" spans="1:2" ht="11.25">
      <c r="A2" s="114"/>
      <c r="B2" s="115"/>
    </row>
    <row r="3" spans="1:8" ht="72" customHeight="1">
      <c r="A3" s="205" t="s">
        <v>3</v>
      </c>
      <c r="B3" s="203" t="s">
        <v>102</v>
      </c>
      <c r="C3" s="99" t="s">
        <v>115</v>
      </c>
      <c r="D3" s="83" t="s">
        <v>144</v>
      </c>
      <c r="E3" s="99" t="s">
        <v>24</v>
      </c>
      <c r="F3" s="197" t="s">
        <v>80</v>
      </c>
      <c r="G3" s="197" t="s">
        <v>5</v>
      </c>
      <c r="H3" s="29" t="s">
        <v>6</v>
      </c>
    </row>
    <row r="4" spans="1:8" ht="38.25" customHeight="1">
      <c r="A4" s="206"/>
      <c r="B4" s="203"/>
      <c r="C4" s="135" t="s">
        <v>81</v>
      </c>
      <c r="D4" s="135" t="s">
        <v>76</v>
      </c>
      <c r="E4" s="145" t="s">
        <v>77</v>
      </c>
      <c r="F4" s="198"/>
      <c r="G4" s="198"/>
      <c r="H4" s="146" t="s">
        <v>50</v>
      </c>
    </row>
    <row r="5" spans="1:8" ht="16.5" customHeight="1">
      <c r="A5" s="49">
        <v>1</v>
      </c>
      <c r="B5" s="36">
        <v>2</v>
      </c>
      <c r="C5" s="8">
        <v>3</v>
      </c>
      <c r="D5" s="8">
        <v>4</v>
      </c>
      <c r="E5" s="120">
        <v>5</v>
      </c>
      <c r="F5" s="8">
        <v>6</v>
      </c>
      <c r="G5" s="8">
        <v>7</v>
      </c>
      <c r="H5" s="119">
        <v>8</v>
      </c>
    </row>
    <row r="6" spans="1:8" ht="11.25">
      <c r="A6" s="101">
        <v>1</v>
      </c>
      <c r="B6" s="16" t="s">
        <v>174</v>
      </c>
      <c r="C6" s="147">
        <v>0</v>
      </c>
      <c r="D6" s="155">
        <v>1170.8</v>
      </c>
      <c r="E6" s="138">
        <f aca="true" t="shared" si="0" ref="E6:E29">C6/D6</f>
        <v>0</v>
      </c>
      <c r="F6" s="125">
        <v>1</v>
      </c>
      <c r="G6" s="126">
        <v>1.2</v>
      </c>
      <c r="H6" s="126">
        <f aca="true" t="shared" si="1" ref="H6:H29">F6*G6</f>
        <v>1.2</v>
      </c>
    </row>
    <row r="7" spans="1:8" ht="11.25">
      <c r="A7" s="101">
        <v>2</v>
      </c>
      <c r="B7" s="16" t="s">
        <v>173</v>
      </c>
      <c r="C7" s="147">
        <v>0</v>
      </c>
      <c r="D7" s="85">
        <v>722.6</v>
      </c>
      <c r="E7" s="138">
        <f t="shared" si="0"/>
        <v>0</v>
      </c>
      <c r="F7" s="125">
        <v>1</v>
      </c>
      <c r="G7" s="126">
        <v>1.2</v>
      </c>
      <c r="H7" s="126">
        <f t="shared" si="1"/>
        <v>1.2</v>
      </c>
    </row>
    <row r="8" spans="1:8" ht="11.25">
      <c r="A8" s="101">
        <v>3</v>
      </c>
      <c r="B8" s="16" t="s">
        <v>175</v>
      </c>
      <c r="C8" s="147">
        <v>0</v>
      </c>
      <c r="D8" s="141">
        <v>1488.2</v>
      </c>
      <c r="E8" s="138">
        <f t="shared" si="0"/>
        <v>0</v>
      </c>
      <c r="F8" s="125">
        <v>1</v>
      </c>
      <c r="G8" s="126">
        <v>1.2</v>
      </c>
      <c r="H8" s="126">
        <f t="shared" si="1"/>
        <v>1.2</v>
      </c>
    </row>
    <row r="9" spans="1:8" ht="11.25">
      <c r="A9" s="101">
        <v>4</v>
      </c>
      <c r="B9" s="16" t="s">
        <v>176</v>
      </c>
      <c r="C9" s="147">
        <v>0</v>
      </c>
      <c r="D9" s="85">
        <v>609.7</v>
      </c>
      <c r="E9" s="138">
        <f t="shared" si="0"/>
        <v>0</v>
      </c>
      <c r="F9" s="125">
        <v>1</v>
      </c>
      <c r="G9" s="126">
        <v>1.2</v>
      </c>
      <c r="H9" s="126">
        <f t="shared" si="1"/>
        <v>1.2</v>
      </c>
    </row>
    <row r="10" spans="1:8" ht="11.25">
      <c r="A10" s="101">
        <v>5</v>
      </c>
      <c r="B10" s="16" t="s">
        <v>177</v>
      </c>
      <c r="C10" s="147">
        <v>0</v>
      </c>
      <c r="D10" s="85">
        <v>624.1</v>
      </c>
      <c r="E10" s="138">
        <f t="shared" si="0"/>
        <v>0</v>
      </c>
      <c r="F10" s="125">
        <v>1</v>
      </c>
      <c r="G10" s="140">
        <v>1.2</v>
      </c>
      <c r="H10" s="140">
        <f t="shared" si="1"/>
        <v>1.2</v>
      </c>
    </row>
    <row r="11" spans="1:8" ht="11.25">
      <c r="A11" s="101">
        <v>6</v>
      </c>
      <c r="B11" s="16" t="s">
        <v>178</v>
      </c>
      <c r="C11" s="147">
        <v>0</v>
      </c>
      <c r="D11" s="85">
        <v>694.1</v>
      </c>
      <c r="E11" s="138">
        <f t="shared" si="0"/>
        <v>0</v>
      </c>
      <c r="F11" s="125">
        <v>1</v>
      </c>
      <c r="G11" s="140">
        <v>1.2</v>
      </c>
      <c r="H11" s="140">
        <f t="shared" si="1"/>
        <v>1.2</v>
      </c>
    </row>
    <row r="12" spans="1:8" ht="11.25">
      <c r="A12" s="101">
        <v>7</v>
      </c>
      <c r="B12" s="16" t="s">
        <v>179</v>
      </c>
      <c r="C12" s="147">
        <v>0</v>
      </c>
      <c r="D12" s="85">
        <v>832.5</v>
      </c>
      <c r="E12" s="138">
        <f t="shared" si="0"/>
        <v>0</v>
      </c>
      <c r="F12" s="125">
        <v>1</v>
      </c>
      <c r="G12" s="140">
        <v>1.2</v>
      </c>
      <c r="H12" s="140">
        <f t="shared" si="1"/>
        <v>1.2</v>
      </c>
    </row>
    <row r="13" spans="1:8" ht="11.25">
      <c r="A13" s="101">
        <v>8</v>
      </c>
      <c r="B13" s="16" t="s">
        <v>181</v>
      </c>
      <c r="C13" s="147">
        <v>0</v>
      </c>
      <c r="D13" s="85">
        <v>1407.3</v>
      </c>
      <c r="E13" s="138">
        <f t="shared" si="0"/>
        <v>0</v>
      </c>
      <c r="F13" s="125">
        <v>1</v>
      </c>
      <c r="G13" s="140">
        <v>1.2</v>
      </c>
      <c r="H13" s="140">
        <f t="shared" si="1"/>
        <v>1.2</v>
      </c>
    </row>
    <row r="14" spans="1:8" ht="11.25">
      <c r="A14" s="101">
        <v>9</v>
      </c>
      <c r="B14" s="16" t="s">
        <v>180</v>
      </c>
      <c r="C14" s="147">
        <v>0</v>
      </c>
      <c r="D14" s="85">
        <v>552.4</v>
      </c>
      <c r="E14" s="138">
        <f t="shared" si="0"/>
        <v>0</v>
      </c>
      <c r="F14" s="125">
        <v>1</v>
      </c>
      <c r="G14" s="140">
        <v>1.2</v>
      </c>
      <c r="H14" s="140">
        <f t="shared" si="1"/>
        <v>1.2</v>
      </c>
    </row>
    <row r="15" spans="1:8" ht="11.25">
      <c r="A15" s="101">
        <v>10</v>
      </c>
      <c r="B15" s="16" t="s">
        <v>182</v>
      </c>
      <c r="C15" s="147">
        <v>0</v>
      </c>
      <c r="D15" s="85">
        <v>1262.8</v>
      </c>
      <c r="E15" s="138">
        <f t="shared" si="0"/>
        <v>0</v>
      </c>
      <c r="F15" s="125">
        <v>1</v>
      </c>
      <c r="G15" s="140">
        <v>1.2</v>
      </c>
      <c r="H15" s="140">
        <f t="shared" si="1"/>
        <v>1.2</v>
      </c>
    </row>
    <row r="16" spans="1:8" ht="11.25">
      <c r="A16" s="101">
        <v>11</v>
      </c>
      <c r="B16" s="16" t="s">
        <v>183</v>
      </c>
      <c r="C16" s="147">
        <v>0</v>
      </c>
      <c r="D16" s="85">
        <v>1396.6</v>
      </c>
      <c r="E16" s="138">
        <f t="shared" si="0"/>
        <v>0</v>
      </c>
      <c r="F16" s="125">
        <v>1</v>
      </c>
      <c r="G16" s="140">
        <v>1.2</v>
      </c>
      <c r="H16" s="140">
        <f t="shared" si="1"/>
        <v>1.2</v>
      </c>
    </row>
    <row r="17" spans="1:8" ht="11.25">
      <c r="A17" s="101">
        <v>12</v>
      </c>
      <c r="B17" s="16" t="s">
        <v>184</v>
      </c>
      <c r="C17" s="147">
        <v>0</v>
      </c>
      <c r="D17" s="141">
        <v>1333.3</v>
      </c>
      <c r="E17" s="138">
        <f t="shared" si="0"/>
        <v>0</v>
      </c>
      <c r="F17" s="125">
        <v>1</v>
      </c>
      <c r="G17" s="140">
        <v>1.2</v>
      </c>
      <c r="H17" s="140">
        <f t="shared" si="1"/>
        <v>1.2</v>
      </c>
    </row>
    <row r="18" spans="1:8" ht="11.25">
      <c r="A18" s="101">
        <v>13</v>
      </c>
      <c r="B18" s="23"/>
      <c r="C18" s="150"/>
      <c r="D18" s="148"/>
      <c r="E18" s="138" t="e">
        <f t="shared" si="0"/>
        <v>#DIV/0!</v>
      </c>
      <c r="F18" s="139"/>
      <c r="G18" s="140">
        <v>1.2</v>
      </c>
      <c r="H18" s="140">
        <f t="shared" si="1"/>
        <v>0</v>
      </c>
    </row>
    <row r="19" spans="1:8" ht="11.25">
      <c r="A19" s="101">
        <v>14</v>
      </c>
      <c r="B19" s="23"/>
      <c r="C19" s="150"/>
      <c r="D19" s="148"/>
      <c r="E19" s="138" t="e">
        <f t="shared" si="0"/>
        <v>#DIV/0!</v>
      </c>
      <c r="F19" s="139"/>
      <c r="G19" s="140">
        <v>1.2</v>
      </c>
      <c r="H19" s="140">
        <f t="shared" si="1"/>
        <v>0</v>
      </c>
    </row>
    <row r="20" spans="1:8" ht="11.25">
      <c r="A20" s="101">
        <v>15</v>
      </c>
      <c r="B20" s="23"/>
      <c r="C20" s="151"/>
      <c r="D20" s="149"/>
      <c r="E20" s="138" t="e">
        <f t="shared" si="0"/>
        <v>#DIV/0!</v>
      </c>
      <c r="F20" s="139"/>
      <c r="G20" s="140">
        <v>1.2</v>
      </c>
      <c r="H20" s="140">
        <f t="shared" si="1"/>
        <v>0</v>
      </c>
    </row>
    <row r="21" spans="1:8" ht="11.25">
      <c r="A21" s="101">
        <v>16</v>
      </c>
      <c r="B21" s="23"/>
      <c r="C21" s="150"/>
      <c r="D21" s="148"/>
      <c r="E21" s="138" t="e">
        <f t="shared" si="0"/>
        <v>#DIV/0!</v>
      </c>
      <c r="F21" s="139"/>
      <c r="G21" s="140">
        <v>1.2</v>
      </c>
      <c r="H21" s="140">
        <f t="shared" si="1"/>
        <v>0</v>
      </c>
    </row>
    <row r="22" spans="1:8" ht="11.25">
      <c r="A22" s="101">
        <v>17</v>
      </c>
      <c r="B22" s="23"/>
      <c r="C22" s="152"/>
      <c r="D22" s="148"/>
      <c r="E22" s="138" t="e">
        <f t="shared" si="0"/>
        <v>#DIV/0!</v>
      </c>
      <c r="F22" s="139"/>
      <c r="G22" s="140">
        <v>1.2</v>
      </c>
      <c r="H22" s="140">
        <f t="shared" si="1"/>
        <v>0</v>
      </c>
    </row>
    <row r="23" spans="1:8" ht="11.25">
      <c r="A23" s="101">
        <v>18</v>
      </c>
      <c r="B23" s="23"/>
      <c r="C23" s="150"/>
      <c r="D23" s="148"/>
      <c r="E23" s="138" t="e">
        <f t="shared" si="0"/>
        <v>#DIV/0!</v>
      </c>
      <c r="F23" s="139"/>
      <c r="G23" s="140">
        <v>1.2</v>
      </c>
      <c r="H23" s="140">
        <f t="shared" si="1"/>
        <v>0</v>
      </c>
    </row>
    <row r="24" spans="1:8" ht="11.25">
      <c r="A24" s="101">
        <v>19</v>
      </c>
      <c r="B24" s="23"/>
      <c r="C24" s="150"/>
      <c r="D24" s="148"/>
      <c r="E24" s="138" t="e">
        <f t="shared" si="0"/>
        <v>#DIV/0!</v>
      </c>
      <c r="F24" s="139"/>
      <c r="G24" s="140">
        <v>1.2</v>
      </c>
      <c r="H24" s="140">
        <f t="shared" si="1"/>
        <v>0</v>
      </c>
    </row>
    <row r="25" spans="1:8" ht="11.25">
      <c r="A25" s="101">
        <v>20</v>
      </c>
      <c r="B25" s="23"/>
      <c r="C25" s="150"/>
      <c r="D25" s="148"/>
      <c r="E25" s="138" t="e">
        <f t="shared" si="0"/>
        <v>#DIV/0!</v>
      </c>
      <c r="F25" s="139"/>
      <c r="G25" s="140">
        <v>1.2</v>
      </c>
      <c r="H25" s="140">
        <f t="shared" si="1"/>
        <v>0</v>
      </c>
    </row>
    <row r="26" spans="1:8" ht="11.25">
      <c r="A26" s="101">
        <v>21</v>
      </c>
      <c r="B26" s="23"/>
      <c r="C26" s="150"/>
      <c r="D26" s="148"/>
      <c r="E26" s="138" t="e">
        <f t="shared" si="0"/>
        <v>#DIV/0!</v>
      </c>
      <c r="F26" s="139"/>
      <c r="G26" s="140">
        <v>1.2</v>
      </c>
      <c r="H26" s="140">
        <f t="shared" si="1"/>
        <v>0</v>
      </c>
    </row>
    <row r="27" spans="1:8" ht="11.25">
      <c r="A27" s="101">
        <v>22</v>
      </c>
      <c r="B27" s="23"/>
      <c r="C27" s="150"/>
      <c r="D27" s="148"/>
      <c r="E27" s="138" t="e">
        <f t="shared" si="0"/>
        <v>#DIV/0!</v>
      </c>
      <c r="F27" s="139"/>
      <c r="G27" s="140">
        <v>1.2</v>
      </c>
      <c r="H27" s="140">
        <f t="shared" si="1"/>
        <v>0</v>
      </c>
    </row>
    <row r="28" spans="1:8" ht="11.25">
      <c r="A28" s="101">
        <v>23</v>
      </c>
      <c r="B28" s="23"/>
      <c r="C28" s="151"/>
      <c r="D28" s="149"/>
      <c r="E28" s="138" t="e">
        <f t="shared" si="0"/>
        <v>#DIV/0!</v>
      </c>
      <c r="F28" s="139"/>
      <c r="G28" s="140">
        <v>1.2</v>
      </c>
      <c r="H28" s="140">
        <f t="shared" si="1"/>
        <v>0</v>
      </c>
    </row>
    <row r="29" spans="1:8" ht="11.25">
      <c r="A29" s="101">
        <v>24</v>
      </c>
      <c r="B29" s="23"/>
      <c r="C29" s="151"/>
      <c r="D29" s="149"/>
      <c r="E29" s="138" t="e">
        <f t="shared" si="0"/>
        <v>#DIV/0!</v>
      </c>
      <c r="F29" s="139"/>
      <c r="G29" s="140">
        <v>1.2</v>
      </c>
      <c r="H29" s="140">
        <f t="shared" si="1"/>
        <v>0</v>
      </c>
    </row>
    <row r="30" spans="1:8" ht="11.25">
      <c r="A30" s="203" t="s">
        <v>78</v>
      </c>
      <c r="B30" s="204"/>
      <c r="C30" s="153">
        <f>SUM(C6:C29)</f>
        <v>0</v>
      </c>
      <c r="D30" s="142">
        <f>SUM(D6:D29)</f>
        <v>12094.4</v>
      </c>
      <c r="E30" s="143" t="s">
        <v>8</v>
      </c>
      <c r="F30" s="128" t="s">
        <v>8</v>
      </c>
      <c r="G30" s="130">
        <v>1.2</v>
      </c>
      <c r="H30" s="130" t="s">
        <v>8</v>
      </c>
    </row>
    <row r="31" spans="1:8" ht="11.25">
      <c r="A31" s="131"/>
      <c r="B31" s="23"/>
      <c r="F31" s="125"/>
      <c r="G31" s="133"/>
      <c r="H31" s="133"/>
    </row>
    <row r="32" spans="1:8" ht="11.25">
      <c r="A32" s="131"/>
      <c r="B32" s="23"/>
      <c r="F32" s="125"/>
      <c r="G32" s="133"/>
      <c r="H32" s="133"/>
    </row>
    <row r="33" spans="1:8" ht="11.25">
      <c r="A33" s="131"/>
      <c r="B33" s="23"/>
      <c r="F33" s="125"/>
      <c r="G33" s="133"/>
      <c r="H33" s="133"/>
    </row>
    <row r="34" spans="1:8" ht="11.25">
      <c r="A34" s="131"/>
      <c r="B34" s="23"/>
      <c r="F34" s="125"/>
      <c r="G34" s="133"/>
      <c r="H34" s="133"/>
    </row>
    <row r="35" spans="1:8" ht="11.25">
      <c r="A35" s="131"/>
      <c r="B35" s="23"/>
      <c r="F35" s="125"/>
      <c r="G35" s="133"/>
      <c r="H35" s="133"/>
    </row>
    <row r="36" spans="1:8" ht="11.25">
      <c r="A36" s="131"/>
      <c r="B36" s="23"/>
      <c r="F36" s="125"/>
      <c r="G36" s="133"/>
      <c r="H36" s="133"/>
    </row>
    <row r="37" spans="1:8" ht="11.25">
      <c r="A37" s="125"/>
      <c r="B37" s="133"/>
      <c r="F37" s="125"/>
      <c r="G37" s="133"/>
      <c r="H37" s="133"/>
    </row>
    <row r="38" spans="1:8" ht="11.25">
      <c r="A38" s="125"/>
      <c r="B38" s="133"/>
      <c r="F38" s="125"/>
      <c r="G38" s="133"/>
      <c r="H38" s="133"/>
    </row>
    <row r="39" spans="1:8" ht="11.25">
      <c r="A39" s="125"/>
      <c r="B39" s="133"/>
      <c r="F39" s="125"/>
      <c r="G39" s="133"/>
      <c r="H39" s="133"/>
    </row>
    <row r="40" spans="1:8" ht="11.25">
      <c r="A40" s="125"/>
      <c r="B40" s="133"/>
      <c r="F40" s="125"/>
      <c r="G40" s="133"/>
      <c r="H40" s="133"/>
    </row>
    <row r="41" spans="1:8" ht="11.25">
      <c r="A41" s="125"/>
      <c r="B41" s="133"/>
      <c r="F41" s="125"/>
      <c r="G41" s="133"/>
      <c r="H41" s="133"/>
    </row>
    <row r="42" spans="6:8" ht="11.25">
      <c r="F42" s="125"/>
      <c r="G42" s="133"/>
      <c r="H42" s="133"/>
    </row>
  </sheetData>
  <mergeCells count="6">
    <mergeCell ref="A1:H1"/>
    <mergeCell ref="A30:B30"/>
    <mergeCell ref="F3:F4"/>
    <mergeCell ref="G3:G4"/>
    <mergeCell ref="A3:A4"/>
    <mergeCell ref="B3:B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2"/>
  <sheetViews>
    <sheetView workbookViewId="0" topLeftCell="A1">
      <pane xSplit="2" ySplit="4" topLeftCell="C22" activePane="bottomRight" state="frozen"/>
      <selection pane="topLeft" activeCell="A1" sqref="A1"/>
      <selection pane="topRight" activeCell="C1" sqref="C1"/>
      <selection pane="bottomLeft" activeCell="A5" sqref="A5"/>
      <selection pane="bottomRight" activeCell="E30" sqref="E30"/>
    </sheetView>
  </sheetViews>
  <sheetFormatPr defaultColWidth="9.00390625" defaultRowHeight="12.75"/>
  <cols>
    <col min="1" max="1" width="5.125" style="117" customWidth="1"/>
    <col min="2" max="2" width="22.25390625" style="18" customWidth="1"/>
    <col min="3" max="3" width="29.00390625" style="82" customWidth="1"/>
    <col min="4" max="4" width="26.625" style="113" customWidth="1"/>
    <col min="5" max="5" width="12.375" style="116" customWidth="1"/>
    <col min="6" max="6" width="12.625" style="117" customWidth="1"/>
    <col min="7" max="7" width="12.375" style="18" customWidth="1"/>
    <col min="8" max="8" width="11.00390625" style="18" customWidth="1"/>
    <col min="9" max="16384" width="9.125" style="113" customWidth="1"/>
  </cols>
  <sheetData>
    <row r="1" spans="1:11" ht="42" customHeight="1">
      <c r="A1" s="199" t="s">
        <v>72</v>
      </c>
      <c r="B1" s="199"/>
      <c r="C1" s="199"/>
      <c r="D1" s="199"/>
      <c r="E1" s="199"/>
      <c r="F1" s="199"/>
      <c r="G1" s="199"/>
      <c r="H1" s="199"/>
      <c r="I1" s="134"/>
      <c r="J1" s="134"/>
      <c r="K1" s="134"/>
    </row>
    <row r="2" spans="1:2" ht="11.25">
      <c r="A2" s="114"/>
      <c r="B2" s="115"/>
    </row>
    <row r="3" spans="1:8" ht="78.75" customHeight="1">
      <c r="A3" s="205" t="s">
        <v>73</v>
      </c>
      <c r="B3" s="203" t="s">
        <v>102</v>
      </c>
      <c r="C3" s="99" t="s">
        <v>116</v>
      </c>
      <c r="D3" s="99" t="s">
        <v>117</v>
      </c>
      <c r="E3" s="99" t="s">
        <v>24</v>
      </c>
      <c r="F3" s="197" t="s">
        <v>74</v>
      </c>
      <c r="G3" s="197" t="s">
        <v>5</v>
      </c>
      <c r="H3" s="29" t="s">
        <v>6</v>
      </c>
    </row>
    <row r="4" spans="1:8" ht="45" customHeight="1">
      <c r="A4" s="206"/>
      <c r="B4" s="203"/>
      <c r="C4" s="135" t="s">
        <v>75</v>
      </c>
      <c r="D4" s="135" t="s">
        <v>76</v>
      </c>
      <c r="E4" s="136" t="s">
        <v>77</v>
      </c>
      <c r="F4" s="198"/>
      <c r="G4" s="198"/>
      <c r="H4" s="136" t="s">
        <v>50</v>
      </c>
    </row>
    <row r="5" spans="1:8" ht="17.25" customHeight="1">
      <c r="A5" s="49">
        <v>1</v>
      </c>
      <c r="B5" s="36">
        <v>2</v>
      </c>
      <c r="C5" s="8">
        <v>3</v>
      </c>
      <c r="D5" s="100">
        <v>4</v>
      </c>
      <c r="E5" s="83">
        <v>5</v>
      </c>
      <c r="F5" s="8">
        <v>6</v>
      </c>
      <c r="G5" s="8">
        <v>7</v>
      </c>
      <c r="H5" s="119">
        <v>8</v>
      </c>
    </row>
    <row r="6" spans="1:8" ht="11.25">
      <c r="A6" s="101">
        <v>1</v>
      </c>
      <c r="B6" s="16" t="s">
        <v>174</v>
      </c>
      <c r="C6" s="85">
        <v>0</v>
      </c>
      <c r="D6" s="137">
        <v>374.1</v>
      </c>
      <c r="E6" s="138">
        <f aca="true" t="shared" si="0" ref="E6:E29">C6/D6</f>
        <v>0</v>
      </c>
      <c r="F6" s="139">
        <v>1</v>
      </c>
      <c r="G6" s="140">
        <v>1.2</v>
      </c>
      <c r="H6" s="140">
        <f aca="true" t="shared" si="1" ref="H6:H29">F6*G6</f>
        <v>1.2</v>
      </c>
    </row>
    <row r="7" spans="1:8" ht="11.25">
      <c r="A7" s="101">
        <v>2</v>
      </c>
      <c r="B7" s="16" t="s">
        <v>173</v>
      </c>
      <c r="C7" s="85">
        <v>0</v>
      </c>
      <c r="D7" s="137">
        <v>98</v>
      </c>
      <c r="E7" s="138">
        <f t="shared" si="0"/>
        <v>0</v>
      </c>
      <c r="F7" s="139">
        <v>1</v>
      </c>
      <c r="G7" s="140">
        <v>1.2</v>
      </c>
      <c r="H7" s="140">
        <f t="shared" si="1"/>
        <v>1.2</v>
      </c>
    </row>
    <row r="8" spans="1:8" ht="11.25">
      <c r="A8" s="101">
        <v>3</v>
      </c>
      <c r="B8" s="16" t="s">
        <v>175</v>
      </c>
      <c r="C8" s="85">
        <v>0</v>
      </c>
      <c r="D8" s="137">
        <v>374.5</v>
      </c>
      <c r="E8" s="138">
        <f t="shared" si="0"/>
        <v>0</v>
      </c>
      <c r="F8" s="139">
        <v>1</v>
      </c>
      <c r="G8" s="140">
        <v>1.2</v>
      </c>
      <c r="H8" s="140">
        <f t="shared" si="1"/>
        <v>1.2</v>
      </c>
    </row>
    <row r="9" spans="1:8" ht="11.25">
      <c r="A9" s="101">
        <v>4</v>
      </c>
      <c r="B9" s="16" t="s">
        <v>176</v>
      </c>
      <c r="C9" s="85">
        <v>0</v>
      </c>
      <c r="D9" s="137">
        <v>49</v>
      </c>
      <c r="E9" s="138">
        <f t="shared" si="0"/>
        <v>0</v>
      </c>
      <c r="F9" s="139">
        <v>1</v>
      </c>
      <c r="G9" s="140">
        <v>1.2</v>
      </c>
      <c r="H9" s="140">
        <f t="shared" si="1"/>
        <v>1.2</v>
      </c>
    </row>
    <row r="10" spans="1:8" ht="11.25">
      <c r="A10" s="101">
        <v>5</v>
      </c>
      <c r="B10" s="16" t="s">
        <v>177</v>
      </c>
      <c r="C10" s="85">
        <v>0</v>
      </c>
      <c r="D10" s="137">
        <v>134.1</v>
      </c>
      <c r="E10" s="138">
        <f t="shared" si="0"/>
        <v>0</v>
      </c>
      <c r="F10" s="139">
        <v>1</v>
      </c>
      <c r="G10" s="140">
        <v>1.2</v>
      </c>
      <c r="H10" s="140">
        <f t="shared" si="1"/>
        <v>1.2</v>
      </c>
    </row>
    <row r="11" spans="1:8" ht="11.25">
      <c r="A11" s="101">
        <v>6</v>
      </c>
      <c r="B11" s="16" t="s">
        <v>178</v>
      </c>
      <c r="C11" s="85">
        <v>0</v>
      </c>
      <c r="D11" s="137">
        <v>87.2</v>
      </c>
      <c r="E11" s="138">
        <f t="shared" si="0"/>
        <v>0</v>
      </c>
      <c r="F11" s="139">
        <v>1</v>
      </c>
      <c r="G11" s="140">
        <v>1.2</v>
      </c>
      <c r="H11" s="140">
        <f t="shared" si="1"/>
        <v>1.2</v>
      </c>
    </row>
    <row r="12" spans="1:8" ht="11.25">
      <c r="A12" s="101">
        <v>7</v>
      </c>
      <c r="B12" s="16" t="s">
        <v>179</v>
      </c>
      <c r="C12" s="85">
        <v>0</v>
      </c>
      <c r="D12" s="137">
        <v>159.3</v>
      </c>
      <c r="E12" s="138">
        <f t="shared" si="0"/>
        <v>0</v>
      </c>
      <c r="F12" s="139">
        <v>1</v>
      </c>
      <c r="G12" s="140">
        <v>1.2</v>
      </c>
      <c r="H12" s="140">
        <f t="shared" si="1"/>
        <v>1.2</v>
      </c>
    </row>
    <row r="13" spans="1:8" ht="11.25">
      <c r="A13" s="101">
        <v>8</v>
      </c>
      <c r="B13" s="16" t="s">
        <v>181</v>
      </c>
      <c r="C13" s="85">
        <v>0</v>
      </c>
      <c r="D13" s="137">
        <v>350.7</v>
      </c>
      <c r="E13" s="138">
        <f t="shared" si="0"/>
        <v>0</v>
      </c>
      <c r="F13" s="139">
        <v>1</v>
      </c>
      <c r="G13" s="140">
        <v>1.2</v>
      </c>
      <c r="H13" s="140">
        <f t="shared" si="1"/>
        <v>1.2</v>
      </c>
    </row>
    <row r="14" spans="1:8" ht="11.25">
      <c r="A14" s="101">
        <v>9</v>
      </c>
      <c r="B14" s="16" t="s">
        <v>180</v>
      </c>
      <c r="C14" s="85">
        <v>0</v>
      </c>
      <c r="D14" s="137">
        <v>113.1</v>
      </c>
      <c r="E14" s="138">
        <f t="shared" si="0"/>
        <v>0</v>
      </c>
      <c r="F14" s="139">
        <v>1</v>
      </c>
      <c r="G14" s="140">
        <v>1.2</v>
      </c>
      <c r="H14" s="140">
        <f t="shared" si="1"/>
        <v>1.2</v>
      </c>
    </row>
    <row r="15" spans="1:8" ht="11.25">
      <c r="A15" s="101">
        <v>10</v>
      </c>
      <c r="B15" s="16" t="s">
        <v>182</v>
      </c>
      <c r="C15" s="85">
        <v>0</v>
      </c>
      <c r="D15" s="137">
        <v>288.3</v>
      </c>
      <c r="E15" s="138">
        <f t="shared" si="0"/>
        <v>0</v>
      </c>
      <c r="F15" s="139">
        <v>1</v>
      </c>
      <c r="G15" s="140">
        <v>1.2</v>
      </c>
      <c r="H15" s="140">
        <f t="shared" si="1"/>
        <v>1.2</v>
      </c>
    </row>
    <row r="16" spans="1:8" ht="11.25">
      <c r="A16" s="101">
        <v>11</v>
      </c>
      <c r="B16" s="16" t="s">
        <v>183</v>
      </c>
      <c r="C16" s="85">
        <v>0</v>
      </c>
      <c r="D16" s="137">
        <v>346.1</v>
      </c>
      <c r="E16" s="138">
        <f t="shared" si="0"/>
        <v>0</v>
      </c>
      <c r="F16" s="139">
        <v>1</v>
      </c>
      <c r="G16" s="140">
        <v>1.2</v>
      </c>
      <c r="H16" s="140">
        <f t="shared" si="1"/>
        <v>1.2</v>
      </c>
    </row>
    <row r="17" spans="1:8" ht="11.25">
      <c r="A17" s="101">
        <v>12</v>
      </c>
      <c r="B17" s="16" t="s">
        <v>184</v>
      </c>
      <c r="C17" s="85">
        <v>0</v>
      </c>
      <c r="D17" s="137">
        <v>233.5</v>
      </c>
      <c r="E17" s="138">
        <f t="shared" si="0"/>
        <v>0</v>
      </c>
      <c r="F17" s="139">
        <v>1</v>
      </c>
      <c r="G17" s="140">
        <v>1.2</v>
      </c>
      <c r="H17" s="140">
        <f t="shared" si="1"/>
        <v>1.2</v>
      </c>
    </row>
    <row r="18" spans="1:8" ht="11.25">
      <c r="A18" s="101">
        <v>13</v>
      </c>
      <c r="B18" s="23"/>
      <c r="C18" s="85"/>
      <c r="D18" s="137"/>
      <c r="E18" s="138" t="e">
        <f t="shared" si="0"/>
        <v>#DIV/0!</v>
      </c>
      <c r="F18" s="139"/>
      <c r="G18" s="140">
        <v>1.2</v>
      </c>
      <c r="H18" s="140">
        <f t="shared" si="1"/>
        <v>0</v>
      </c>
    </row>
    <row r="19" spans="1:8" ht="11.25">
      <c r="A19" s="101">
        <v>14</v>
      </c>
      <c r="B19" s="23"/>
      <c r="C19" s="85"/>
      <c r="D19" s="137"/>
      <c r="E19" s="138" t="e">
        <f t="shared" si="0"/>
        <v>#DIV/0!</v>
      </c>
      <c r="F19" s="139"/>
      <c r="G19" s="140">
        <v>1.2</v>
      </c>
      <c r="H19" s="140">
        <f t="shared" si="1"/>
        <v>0</v>
      </c>
    </row>
    <row r="20" spans="1:8" ht="11.25">
      <c r="A20" s="101">
        <v>15</v>
      </c>
      <c r="B20" s="23"/>
      <c r="C20" s="141"/>
      <c r="D20" s="137"/>
      <c r="E20" s="138" t="e">
        <f t="shared" si="0"/>
        <v>#DIV/0!</v>
      </c>
      <c r="F20" s="139"/>
      <c r="G20" s="140">
        <v>1.2</v>
      </c>
      <c r="H20" s="140">
        <f t="shared" si="1"/>
        <v>0</v>
      </c>
    </row>
    <row r="21" spans="1:8" ht="11.25">
      <c r="A21" s="101">
        <v>16</v>
      </c>
      <c r="B21" s="23"/>
      <c r="C21" s="85"/>
      <c r="D21" s="137"/>
      <c r="E21" s="138" t="e">
        <f t="shared" si="0"/>
        <v>#DIV/0!</v>
      </c>
      <c r="F21" s="139"/>
      <c r="G21" s="140">
        <v>1.2</v>
      </c>
      <c r="H21" s="140">
        <f t="shared" si="1"/>
        <v>0</v>
      </c>
    </row>
    <row r="22" spans="1:8" ht="11.25">
      <c r="A22" s="101">
        <v>17</v>
      </c>
      <c r="B22" s="23"/>
      <c r="C22" s="85"/>
      <c r="D22" s="137"/>
      <c r="E22" s="138" t="e">
        <f t="shared" si="0"/>
        <v>#DIV/0!</v>
      </c>
      <c r="F22" s="139"/>
      <c r="G22" s="140">
        <v>1.2</v>
      </c>
      <c r="H22" s="140">
        <f t="shared" si="1"/>
        <v>0</v>
      </c>
    </row>
    <row r="23" spans="1:8" ht="11.25">
      <c r="A23" s="101">
        <v>18</v>
      </c>
      <c r="B23" s="23"/>
      <c r="C23" s="85"/>
      <c r="D23" s="137"/>
      <c r="E23" s="138" t="e">
        <f t="shared" si="0"/>
        <v>#DIV/0!</v>
      </c>
      <c r="F23" s="139"/>
      <c r="G23" s="140">
        <v>1.2</v>
      </c>
      <c r="H23" s="140">
        <f t="shared" si="1"/>
        <v>0</v>
      </c>
    </row>
    <row r="24" spans="1:8" ht="11.25">
      <c r="A24" s="101">
        <v>19</v>
      </c>
      <c r="B24" s="23"/>
      <c r="C24" s="85"/>
      <c r="D24" s="137"/>
      <c r="E24" s="138" t="e">
        <f t="shared" si="0"/>
        <v>#DIV/0!</v>
      </c>
      <c r="F24" s="139"/>
      <c r="G24" s="140">
        <v>1.2</v>
      </c>
      <c r="H24" s="140">
        <f t="shared" si="1"/>
        <v>0</v>
      </c>
    </row>
    <row r="25" spans="1:8" ht="11.25">
      <c r="A25" s="101">
        <v>20</v>
      </c>
      <c r="B25" s="23"/>
      <c r="C25" s="85"/>
      <c r="D25" s="137"/>
      <c r="E25" s="138" t="e">
        <f t="shared" si="0"/>
        <v>#DIV/0!</v>
      </c>
      <c r="F25" s="139"/>
      <c r="G25" s="140">
        <v>1.2</v>
      </c>
      <c r="H25" s="140">
        <f t="shared" si="1"/>
        <v>0</v>
      </c>
    </row>
    <row r="26" spans="1:8" ht="11.25">
      <c r="A26" s="101">
        <v>21</v>
      </c>
      <c r="B26" s="23"/>
      <c r="C26" s="85"/>
      <c r="D26" s="137"/>
      <c r="E26" s="138" t="e">
        <f t="shared" si="0"/>
        <v>#DIV/0!</v>
      </c>
      <c r="F26" s="139"/>
      <c r="G26" s="140">
        <v>1.2</v>
      </c>
      <c r="H26" s="140">
        <f t="shared" si="1"/>
        <v>0</v>
      </c>
    </row>
    <row r="27" spans="1:8" ht="11.25">
      <c r="A27" s="101">
        <v>22</v>
      </c>
      <c r="B27" s="23"/>
      <c r="C27" s="85"/>
      <c r="D27" s="137"/>
      <c r="E27" s="138" t="e">
        <f t="shared" si="0"/>
        <v>#DIV/0!</v>
      </c>
      <c r="F27" s="139"/>
      <c r="G27" s="140">
        <v>1.2</v>
      </c>
      <c r="H27" s="140">
        <f t="shared" si="1"/>
        <v>0</v>
      </c>
    </row>
    <row r="28" spans="1:8" ht="11.25">
      <c r="A28" s="101">
        <v>23</v>
      </c>
      <c r="B28" s="23"/>
      <c r="C28" s="141"/>
      <c r="D28" s="137"/>
      <c r="E28" s="138" t="e">
        <f t="shared" si="0"/>
        <v>#DIV/0!</v>
      </c>
      <c r="F28" s="139"/>
      <c r="G28" s="140">
        <v>1.2</v>
      </c>
      <c r="H28" s="140">
        <f t="shared" si="1"/>
        <v>0</v>
      </c>
    </row>
    <row r="29" spans="1:8" ht="11.25">
      <c r="A29" s="101">
        <v>24</v>
      </c>
      <c r="B29" s="23"/>
      <c r="C29" s="141"/>
      <c r="D29" s="137"/>
      <c r="E29" s="138" t="e">
        <f t="shared" si="0"/>
        <v>#DIV/0!</v>
      </c>
      <c r="F29" s="139"/>
      <c r="G29" s="140">
        <v>1.2</v>
      </c>
      <c r="H29" s="140">
        <f t="shared" si="1"/>
        <v>0</v>
      </c>
    </row>
    <row r="30" spans="1:8" ht="11.25">
      <c r="A30" s="203" t="s">
        <v>78</v>
      </c>
      <c r="B30" s="204"/>
      <c r="C30" s="86">
        <f>SUM(C6:C29)</f>
        <v>0</v>
      </c>
      <c r="D30" s="142">
        <f>SUM(D6:D29)</f>
        <v>2607.9</v>
      </c>
      <c r="E30" s="143" t="s">
        <v>8</v>
      </c>
      <c r="F30" s="128" t="s">
        <v>8</v>
      </c>
      <c r="G30" s="130">
        <v>1.2</v>
      </c>
      <c r="H30" s="130" t="s">
        <v>8</v>
      </c>
    </row>
    <row r="31" spans="1:8" ht="11.25">
      <c r="A31" s="131"/>
      <c r="B31" s="23"/>
      <c r="F31" s="125"/>
      <c r="G31" s="133"/>
      <c r="H31" s="133"/>
    </row>
    <row r="32" spans="1:8" ht="11.25">
      <c r="A32" s="131"/>
      <c r="B32" s="23"/>
      <c r="F32" s="125"/>
      <c r="G32" s="133"/>
      <c r="H32" s="133"/>
    </row>
    <row r="33" spans="1:8" ht="11.25">
      <c r="A33" s="131"/>
      <c r="B33" s="23"/>
      <c r="F33" s="125"/>
      <c r="G33" s="133"/>
      <c r="H33" s="133"/>
    </row>
    <row r="34" spans="1:8" ht="11.25">
      <c r="A34" s="131"/>
      <c r="B34" s="23"/>
      <c r="F34" s="125"/>
      <c r="G34" s="133"/>
      <c r="H34" s="133"/>
    </row>
    <row r="35" spans="1:8" ht="11.25">
      <c r="A35" s="131"/>
      <c r="B35" s="23"/>
      <c r="F35" s="125"/>
      <c r="G35" s="133"/>
      <c r="H35" s="133"/>
    </row>
    <row r="36" spans="1:8" ht="11.25">
      <c r="A36" s="131"/>
      <c r="B36" s="23"/>
      <c r="F36" s="125"/>
      <c r="G36" s="133"/>
      <c r="H36" s="133"/>
    </row>
    <row r="37" spans="1:8" ht="11.25">
      <c r="A37" s="125"/>
      <c r="B37" s="133"/>
      <c r="F37" s="125"/>
      <c r="G37" s="133"/>
      <c r="H37" s="133"/>
    </row>
    <row r="38" spans="1:8" ht="11.25">
      <c r="A38" s="125"/>
      <c r="B38" s="133"/>
      <c r="F38" s="125"/>
      <c r="G38" s="133"/>
      <c r="H38" s="133"/>
    </row>
    <row r="39" spans="1:8" ht="11.25">
      <c r="A39" s="125"/>
      <c r="B39" s="133"/>
      <c r="F39" s="125"/>
      <c r="G39" s="133"/>
      <c r="H39" s="133"/>
    </row>
    <row r="40" spans="1:8" ht="11.25">
      <c r="A40" s="125"/>
      <c r="B40" s="133"/>
      <c r="F40" s="125"/>
      <c r="G40" s="133"/>
      <c r="H40" s="133"/>
    </row>
    <row r="41" spans="1:8" ht="11.25">
      <c r="A41" s="125"/>
      <c r="B41" s="133"/>
      <c r="F41" s="125"/>
      <c r="G41" s="133"/>
      <c r="H41" s="133"/>
    </row>
    <row r="42" spans="6:8" ht="11.25">
      <c r="F42" s="125"/>
      <c r="G42" s="133"/>
      <c r="H42" s="133"/>
    </row>
  </sheetData>
  <mergeCells count="6">
    <mergeCell ref="A1:H1"/>
    <mergeCell ref="A30:B30"/>
    <mergeCell ref="F3:F4"/>
    <mergeCell ref="G3:G4"/>
    <mergeCell ref="A3:A4"/>
    <mergeCell ref="B3:B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42"/>
  <sheetViews>
    <sheetView workbookViewId="0" topLeftCell="A1">
      <pane xSplit="2" ySplit="4" topLeftCell="F27" activePane="bottomRight" state="frozen"/>
      <selection pane="topLeft" activeCell="A1" sqref="A1"/>
      <selection pane="topRight" activeCell="C1" sqref="C1"/>
      <selection pane="bottomLeft" activeCell="A5" sqref="A5"/>
      <selection pane="bottomRight" activeCell="J6" sqref="J6"/>
    </sheetView>
  </sheetViews>
  <sheetFormatPr defaultColWidth="9.00390625" defaultRowHeight="12.75"/>
  <cols>
    <col min="1" max="1" width="3.375" style="117" customWidth="1"/>
    <col min="2" max="2" width="20.125" style="18" customWidth="1"/>
    <col min="3" max="3" width="16.75390625" style="18" customWidth="1"/>
    <col min="4" max="4" width="18.00390625" style="18" customWidth="1"/>
    <col min="5" max="5" width="14.75390625" style="82" customWidth="1"/>
    <col min="6" max="6" width="15.875" style="82" customWidth="1"/>
    <col min="7" max="7" width="19.00390625" style="82" customWidth="1"/>
    <col min="8" max="8" width="17.125" style="82" customWidth="1"/>
    <col min="9" max="9" width="18.375" style="113" customWidth="1"/>
    <col min="10" max="10" width="11.875" style="116" customWidth="1"/>
    <col min="11" max="11" width="12.125" style="117" customWidth="1"/>
    <col min="12" max="12" width="10.00390625" style="18" customWidth="1"/>
    <col min="13" max="13" width="9.125" style="18" customWidth="1"/>
    <col min="14" max="16384" width="9.125" style="113" customWidth="1"/>
  </cols>
  <sheetData>
    <row r="1" spans="1:16" ht="15.75" customHeight="1">
      <c r="A1" s="199" t="s">
        <v>118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12"/>
      <c r="O1" s="112"/>
      <c r="P1" s="112"/>
    </row>
    <row r="2" spans="1:4" ht="11.25">
      <c r="A2" s="114"/>
      <c r="B2" s="115"/>
      <c r="C2" s="115"/>
      <c r="D2" s="115"/>
    </row>
    <row r="3" spans="1:13" ht="169.5" customHeight="1">
      <c r="A3" s="205" t="s">
        <v>3</v>
      </c>
      <c r="B3" s="203" t="s">
        <v>102</v>
      </c>
      <c r="C3" s="68" t="s">
        <v>66</v>
      </c>
      <c r="D3" s="28" t="s">
        <v>145</v>
      </c>
      <c r="E3" s="28" t="s">
        <v>119</v>
      </c>
      <c r="F3" s="36" t="s">
        <v>193</v>
      </c>
      <c r="G3" s="36" t="s">
        <v>194</v>
      </c>
      <c r="H3" s="36" t="s">
        <v>195</v>
      </c>
      <c r="I3" s="99" t="s">
        <v>133</v>
      </c>
      <c r="J3" s="99" t="s">
        <v>24</v>
      </c>
      <c r="K3" s="197" t="s">
        <v>67</v>
      </c>
      <c r="L3" s="197" t="s">
        <v>5</v>
      </c>
      <c r="M3" s="29" t="s">
        <v>6</v>
      </c>
    </row>
    <row r="4" spans="1:13" ht="43.5" customHeight="1">
      <c r="A4" s="205"/>
      <c r="B4" s="203"/>
      <c r="C4" s="57" t="s">
        <v>22</v>
      </c>
      <c r="D4" s="8" t="s">
        <v>22</v>
      </c>
      <c r="E4" s="8" t="s">
        <v>68</v>
      </c>
      <c r="F4" s="8" t="s">
        <v>26</v>
      </c>
      <c r="G4" s="8" t="s">
        <v>26</v>
      </c>
      <c r="H4" s="8" t="s">
        <v>26</v>
      </c>
      <c r="I4" s="118" t="s">
        <v>69</v>
      </c>
      <c r="J4" s="99" t="s">
        <v>70</v>
      </c>
      <c r="K4" s="198"/>
      <c r="L4" s="198"/>
      <c r="M4" s="119" t="s">
        <v>71</v>
      </c>
    </row>
    <row r="5" spans="1:13" ht="14.25" customHeight="1">
      <c r="A5" s="49">
        <v>1</v>
      </c>
      <c r="B5" s="36">
        <v>2</v>
      </c>
      <c r="C5" s="36">
        <v>3</v>
      </c>
      <c r="D5" s="36">
        <v>4</v>
      </c>
      <c r="E5" s="8">
        <v>5</v>
      </c>
      <c r="F5" s="49">
        <v>6</v>
      </c>
      <c r="G5" s="49">
        <v>7</v>
      </c>
      <c r="H5" s="49">
        <v>8</v>
      </c>
      <c r="I5" s="120">
        <v>9</v>
      </c>
      <c r="J5" s="83">
        <v>10</v>
      </c>
      <c r="K5" s="8">
        <v>11</v>
      </c>
      <c r="L5" s="8">
        <v>12</v>
      </c>
      <c r="M5" s="119">
        <v>13</v>
      </c>
    </row>
    <row r="6" spans="1:13" ht="11.25">
      <c r="A6" s="101">
        <v>1</v>
      </c>
      <c r="B6" s="16" t="s">
        <v>174</v>
      </c>
      <c r="C6" s="121">
        <v>0</v>
      </c>
      <c r="D6" s="12">
        <v>0</v>
      </c>
      <c r="E6" s="122">
        <f aca="true" t="shared" si="0" ref="E6:E29">C6-D6</f>
        <v>0</v>
      </c>
      <c r="F6" s="54">
        <v>11248.4</v>
      </c>
      <c r="G6" s="33">
        <v>7163.3</v>
      </c>
      <c r="H6" s="54">
        <v>0</v>
      </c>
      <c r="I6" s="123">
        <f aca="true" t="shared" si="1" ref="I6:I29">F6-G6-H6</f>
        <v>4085.0999999999995</v>
      </c>
      <c r="J6" s="124">
        <f aca="true" t="shared" si="2" ref="J6:J29">E6/I6*100</f>
        <v>0</v>
      </c>
      <c r="K6" s="125">
        <v>1</v>
      </c>
      <c r="L6" s="126">
        <v>1</v>
      </c>
      <c r="M6" s="126">
        <f aca="true" t="shared" si="3" ref="M6:M29">K6*L6</f>
        <v>1</v>
      </c>
    </row>
    <row r="7" spans="1:13" ht="11.25">
      <c r="A7" s="101">
        <v>2</v>
      </c>
      <c r="B7" s="16" t="s">
        <v>173</v>
      </c>
      <c r="C7" s="121">
        <v>0</v>
      </c>
      <c r="D7" s="12">
        <v>0</v>
      </c>
      <c r="E7" s="122">
        <f t="shared" si="0"/>
        <v>0</v>
      </c>
      <c r="F7" s="54">
        <v>1103.3</v>
      </c>
      <c r="G7" s="33">
        <v>45.2</v>
      </c>
      <c r="H7" s="54">
        <v>0</v>
      </c>
      <c r="I7" s="123">
        <f t="shared" si="1"/>
        <v>1058.1</v>
      </c>
      <c r="J7" s="124">
        <f t="shared" si="2"/>
        <v>0</v>
      </c>
      <c r="K7" s="125">
        <v>1</v>
      </c>
      <c r="L7" s="126">
        <v>1</v>
      </c>
      <c r="M7" s="126">
        <f t="shared" si="3"/>
        <v>1</v>
      </c>
    </row>
    <row r="8" spans="1:13" ht="11.25">
      <c r="A8" s="101">
        <v>3</v>
      </c>
      <c r="B8" s="16" t="s">
        <v>175</v>
      </c>
      <c r="C8" s="121">
        <v>0</v>
      </c>
      <c r="D8" s="12">
        <v>0</v>
      </c>
      <c r="E8" s="122">
        <f t="shared" si="0"/>
        <v>0</v>
      </c>
      <c r="F8" s="54">
        <v>2634.4</v>
      </c>
      <c r="G8" s="33">
        <v>84.4</v>
      </c>
      <c r="H8" s="54">
        <v>0</v>
      </c>
      <c r="I8" s="123">
        <f t="shared" si="1"/>
        <v>2550</v>
      </c>
      <c r="J8" s="124">
        <f t="shared" si="2"/>
        <v>0</v>
      </c>
      <c r="K8" s="125">
        <v>1</v>
      </c>
      <c r="L8" s="126">
        <v>1</v>
      </c>
      <c r="M8" s="126">
        <f t="shared" si="3"/>
        <v>1</v>
      </c>
    </row>
    <row r="9" spans="1:13" ht="11.25">
      <c r="A9" s="101">
        <v>4</v>
      </c>
      <c r="B9" s="16" t="s">
        <v>176</v>
      </c>
      <c r="C9" s="121">
        <v>0</v>
      </c>
      <c r="D9" s="12">
        <v>0</v>
      </c>
      <c r="E9" s="122">
        <f t="shared" si="0"/>
        <v>0</v>
      </c>
      <c r="F9" s="54">
        <v>934.9</v>
      </c>
      <c r="G9" s="33">
        <v>45.2</v>
      </c>
      <c r="H9" s="54">
        <v>0</v>
      </c>
      <c r="I9" s="123">
        <f t="shared" si="1"/>
        <v>889.6999999999999</v>
      </c>
      <c r="J9" s="124">
        <f t="shared" si="2"/>
        <v>0</v>
      </c>
      <c r="K9" s="125">
        <v>1</v>
      </c>
      <c r="L9" s="126">
        <v>1</v>
      </c>
      <c r="M9" s="126">
        <f t="shared" si="3"/>
        <v>1</v>
      </c>
    </row>
    <row r="10" spans="1:13" ht="11.25">
      <c r="A10" s="101">
        <v>5</v>
      </c>
      <c r="B10" s="16" t="s">
        <v>177</v>
      </c>
      <c r="C10" s="121">
        <v>0</v>
      </c>
      <c r="D10" s="12">
        <v>0</v>
      </c>
      <c r="E10" s="122">
        <f t="shared" si="0"/>
        <v>0</v>
      </c>
      <c r="F10" s="54">
        <v>973.2</v>
      </c>
      <c r="G10" s="33">
        <v>45.2</v>
      </c>
      <c r="H10" s="54">
        <v>0</v>
      </c>
      <c r="I10" s="123">
        <f t="shared" si="1"/>
        <v>928</v>
      </c>
      <c r="J10" s="124">
        <f t="shared" si="2"/>
        <v>0</v>
      </c>
      <c r="K10" s="125">
        <v>1</v>
      </c>
      <c r="L10" s="126">
        <v>1</v>
      </c>
      <c r="M10" s="126">
        <f t="shared" si="3"/>
        <v>1</v>
      </c>
    </row>
    <row r="11" spans="1:13" ht="11.25">
      <c r="A11" s="101">
        <v>6</v>
      </c>
      <c r="B11" s="16" t="s">
        <v>178</v>
      </c>
      <c r="C11" s="121">
        <v>0</v>
      </c>
      <c r="D11" s="12">
        <v>0</v>
      </c>
      <c r="E11" s="122">
        <f t="shared" si="0"/>
        <v>0</v>
      </c>
      <c r="F11" s="54">
        <v>1027.7</v>
      </c>
      <c r="G11" s="33">
        <v>45.2</v>
      </c>
      <c r="H11" s="54">
        <v>0</v>
      </c>
      <c r="I11" s="123">
        <f t="shared" si="1"/>
        <v>982.5</v>
      </c>
      <c r="J11" s="124">
        <f t="shared" si="2"/>
        <v>0</v>
      </c>
      <c r="K11" s="125">
        <v>1</v>
      </c>
      <c r="L11" s="126">
        <v>1</v>
      </c>
      <c r="M11" s="126">
        <f t="shared" si="3"/>
        <v>1</v>
      </c>
    </row>
    <row r="12" spans="1:13" ht="11.25">
      <c r="A12" s="101">
        <v>7</v>
      </c>
      <c r="B12" s="16" t="s">
        <v>179</v>
      </c>
      <c r="C12" s="121">
        <v>0</v>
      </c>
      <c r="D12" s="12">
        <v>0</v>
      </c>
      <c r="E12" s="122">
        <f t="shared" si="0"/>
        <v>0</v>
      </c>
      <c r="F12" s="54">
        <v>1296.4</v>
      </c>
      <c r="G12" s="33">
        <v>73.1</v>
      </c>
      <c r="H12" s="54">
        <v>0</v>
      </c>
      <c r="I12" s="123">
        <f t="shared" si="1"/>
        <v>1223.3000000000002</v>
      </c>
      <c r="J12" s="124">
        <f t="shared" si="2"/>
        <v>0</v>
      </c>
      <c r="K12" s="125">
        <v>1</v>
      </c>
      <c r="L12" s="126">
        <v>1</v>
      </c>
      <c r="M12" s="126">
        <f t="shared" si="3"/>
        <v>1</v>
      </c>
    </row>
    <row r="13" spans="1:13" ht="11.25">
      <c r="A13" s="101">
        <v>8</v>
      </c>
      <c r="B13" s="16" t="s">
        <v>181</v>
      </c>
      <c r="C13" s="121">
        <v>0</v>
      </c>
      <c r="D13" s="12">
        <v>0</v>
      </c>
      <c r="E13" s="122">
        <f t="shared" si="0"/>
        <v>0</v>
      </c>
      <c r="F13" s="54">
        <v>2251</v>
      </c>
      <c r="G13" s="33">
        <v>84.4</v>
      </c>
      <c r="H13" s="54">
        <v>0</v>
      </c>
      <c r="I13" s="123">
        <f t="shared" si="1"/>
        <v>2166.6</v>
      </c>
      <c r="J13" s="124">
        <f t="shared" si="2"/>
        <v>0</v>
      </c>
      <c r="K13" s="125">
        <v>1</v>
      </c>
      <c r="L13" s="126">
        <v>1</v>
      </c>
      <c r="M13" s="126">
        <f t="shared" si="3"/>
        <v>1</v>
      </c>
    </row>
    <row r="14" spans="1:13" ht="11.25">
      <c r="A14" s="101">
        <v>9</v>
      </c>
      <c r="B14" s="16" t="s">
        <v>180</v>
      </c>
      <c r="C14" s="121">
        <v>0</v>
      </c>
      <c r="D14" s="12">
        <v>0</v>
      </c>
      <c r="E14" s="122">
        <f t="shared" si="0"/>
        <v>0</v>
      </c>
      <c r="F14" s="54">
        <v>981.5</v>
      </c>
      <c r="G14" s="33">
        <v>45.3</v>
      </c>
      <c r="H14" s="54">
        <v>0</v>
      </c>
      <c r="I14" s="123">
        <f t="shared" si="1"/>
        <v>936.2</v>
      </c>
      <c r="J14" s="124">
        <f t="shared" si="2"/>
        <v>0</v>
      </c>
      <c r="K14" s="125">
        <v>1</v>
      </c>
      <c r="L14" s="126">
        <v>1</v>
      </c>
      <c r="M14" s="126">
        <f t="shared" si="3"/>
        <v>1</v>
      </c>
    </row>
    <row r="15" spans="1:13" ht="11.25">
      <c r="A15" s="101">
        <v>10</v>
      </c>
      <c r="B15" s="16" t="s">
        <v>182</v>
      </c>
      <c r="C15" s="121">
        <v>0</v>
      </c>
      <c r="D15" s="12">
        <v>0</v>
      </c>
      <c r="E15" s="122">
        <f t="shared" si="0"/>
        <v>0</v>
      </c>
      <c r="F15" s="54">
        <v>2025.7</v>
      </c>
      <c r="G15" s="33">
        <v>84.4</v>
      </c>
      <c r="H15" s="54">
        <v>0</v>
      </c>
      <c r="I15" s="123">
        <f t="shared" si="1"/>
        <v>1941.3</v>
      </c>
      <c r="J15" s="124">
        <f t="shared" si="2"/>
        <v>0</v>
      </c>
      <c r="K15" s="125">
        <v>1</v>
      </c>
      <c r="L15" s="126">
        <v>1</v>
      </c>
      <c r="M15" s="126">
        <f t="shared" si="3"/>
        <v>1</v>
      </c>
    </row>
    <row r="16" spans="1:13" ht="11.25">
      <c r="A16" s="101">
        <v>11</v>
      </c>
      <c r="B16" s="16" t="s">
        <v>183</v>
      </c>
      <c r="C16" s="121">
        <v>0</v>
      </c>
      <c r="D16" s="12">
        <v>0</v>
      </c>
      <c r="E16" s="122">
        <f t="shared" si="0"/>
        <v>0</v>
      </c>
      <c r="F16" s="54">
        <v>2286.6</v>
      </c>
      <c r="G16" s="33">
        <v>84.4</v>
      </c>
      <c r="H16" s="54">
        <v>0</v>
      </c>
      <c r="I16" s="123">
        <f t="shared" si="1"/>
        <v>2202.2</v>
      </c>
      <c r="J16" s="124">
        <f t="shared" si="2"/>
        <v>0</v>
      </c>
      <c r="K16" s="125">
        <v>1</v>
      </c>
      <c r="L16" s="126">
        <v>1</v>
      </c>
      <c r="M16" s="126">
        <f t="shared" si="3"/>
        <v>1</v>
      </c>
    </row>
    <row r="17" spans="1:13" ht="11.25">
      <c r="A17" s="101">
        <v>12</v>
      </c>
      <c r="B17" s="16" t="s">
        <v>184</v>
      </c>
      <c r="C17" s="121">
        <v>0</v>
      </c>
      <c r="D17" s="12">
        <v>0</v>
      </c>
      <c r="E17" s="122">
        <f t="shared" si="0"/>
        <v>0</v>
      </c>
      <c r="F17" s="54">
        <v>2160.9</v>
      </c>
      <c r="G17" s="33">
        <v>84.4</v>
      </c>
      <c r="H17" s="54">
        <v>0</v>
      </c>
      <c r="I17" s="123">
        <f t="shared" si="1"/>
        <v>2076.5</v>
      </c>
      <c r="J17" s="124">
        <f t="shared" si="2"/>
        <v>0</v>
      </c>
      <c r="K17" s="125">
        <v>1</v>
      </c>
      <c r="L17" s="126">
        <v>1</v>
      </c>
      <c r="M17" s="126">
        <f t="shared" si="3"/>
        <v>1</v>
      </c>
    </row>
    <row r="18" spans="1:13" ht="11.25">
      <c r="A18" s="101">
        <v>13</v>
      </c>
      <c r="B18" s="23"/>
      <c r="C18" s="121"/>
      <c r="D18" s="12"/>
      <c r="E18" s="122">
        <f t="shared" si="0"/>
        <v>0</v>
      </c>
      <c r="F18" s="54"/>
      <c r="G18" s="13"/>
      <c r="H18" s="54"/>
      <c r="I18" s="123">
        <f t="shared" si="1"/>
        <v>0</v>
      </c>
      <c r="J18" s="124" t="e">
        <f t="shared" si="2"/>
        <v>#DIV/0!</v>
      </c>
      <c r="K18" s="125"/>
      <c r="L18" s="126">
        <v>1</v>
      </c>
      <c r="M18" s="126">
        <f t="shared" si="3"/>
        <v>0</v>
      </c>
    </row>
    <row r="19" spans="1:13" ht="11.25">
      <c r="A19" s="101">
        <v>14</v>
      </c>
      <c r="B19" s="23"/>
      <c r="C19" s="121"/>
      <c r="D19" s="12"/>
      <c r="E19" s="122">
        <f t="shared" si="0"/>
        <v>0</v>
      </c>
      <c r="F19" s="54"/>
      <c r="G19" s="13"/>
      <c r="H19" s="54"/>
      <c r="I19" s="123">
        <f t="shared" si="1"/>
        <v>0</v>
      </c>
      <c r="J19" s="124" t="e">
        <f t="shared" si="2"/>
        <v>#DIV/0!</v>
      </c>
      <c r="K19" s="125"/>
      <c r="L19" s="126">
        <v>1</v>
      </c>
      <c r="M19" s="126">
        <f t="shared" si="3"/>
        <v>0</v>
      </c>
    </row>
    <row r="20" spans="1:13" ht="11.25">
      <c r="A20" s="101">
        <v>15</v>
      </c>
      <c r="B20" s="23"/>
      <c r="C20" s="121"/>
      <c r="D20" s="12"/>
      <c r="E20" s="122">
        <f t="shared" si="0"/>
        <v>0</v>
      </c>
      <c r="F20" s="54"/>
      <c r="G20" s="13"/>
      <c r="H20" s="54"/>
      <c r="I20" s="123">
        <f t="shared" si="1"/>
        <v>0</v>
      </c>
      <c r="J20" s="124" t="e">
        <f t="shared" si="2"/>
        <v>#DIV/0!</v>
      </c>
      <c r="K20" s="125"/>
      <c r="L20" s="126">
        <v>1</v>
      </c>
      <c r="M20" s="126">
        <f t="shared" si="3"/>
        <v>0</v>
      </c>
    </row>
    <row r="21" spans="1:13" ht="11.25">
      <c r="A21" s="101">
        <v>16</v>
      </c>
      <c r="B21" s="23"/>
      <c r="C21" s="121"/>
      <c r="D21" s="12"/>
      <c r="E21" s="122">
        <f t="shared" si="0"/>
        <v>0</v>
      </c>
      <c r="F21" s="54"/>
      <c r="G21" s="13"/>
      <c r="H21" s="54"/>
      <c r="I21" s="123">
        <f t="shared" si="1"/>
        <v>0</v>
      </c>
      <c r="J21" s="124" t="e">
        <f t="shared" si="2"/>
        <v>#DIV/0!</v>
      </c>
      <c r="K21" s="125"/>
      <c r="L21" s="126">
        <v>1</v>
      </c>
      <c r="M21" s="126">
        <f t="shared" si="3"/>
        <v>0</v>
      </c>
    </row>
    <row r="22" spans="1:13" ht="11.25">
      <c r="A22" s="101">
        <v>17</v>
      </c>
      <c r="B22" s="23"/>
      <c r="C22" s="121"/>
      <c r="D22" s="54"/>
      <c r="E22" s="122">
        <f t="shared" si="0"/>
        <v>0</v>
      </c>
      <c r="F22" s="54"/>
      <c r="G22" s="13"/>
      <c r="H22" s="54"/>
      <c r="I22" s="123">
        <f t="shared" si="1"/>
        <v>0</v>
      </c>
      <c r="J22" s="124" t="e">
        <f t="shared" si="2"/>
        <v>#DIV/0!</v>
      </c>
      <c r="K22" s="125"/>
      <c r="L22" s="126">
        <v>1</v>
      </c>
      <c r="M22" s="126">
        <f t="shared" si="3"/>
        <v>0</v>
      </c>
    </row>
    <row r="23" spans="1:13" ht="11.25">
      <c r="A23" s="101">
        <v>18</v>
      </c>
      <c r="B23" s="23"/>
      <c r="C23" s="121"/>
      <c r="D23" s="54"/>
      <c r="E23" s="122">
        <f t="shared" si="0"/>
        <v>0</v>
      </c>
      <c r="F23" s="54"/>
      <c r="G23" s="13"/>
      <c r="H23" s="54"/>
      <c r="I23" s="123">
        <f t="shared" si="1"/>
        <v>0</v>
      </c>
      <c r="J23" s="124" t="e">
        <f t="shared" si="2"/>
        <v>#DIV/0!</v>
      </c>
      <c r="K23" s="125"/>
      <c r="L23" s="126">
        <v>1</v>
      </c>
      <c r="M23" s="126">
        <f t="shared" si="3"/>
        <v>0</v>
      </c>
    </row>
    <row r="24" spans="1:13" ht="11.25">
      <c r="A24" s="101">
        <v>19</v>
      </c>
      <c r="B24" s="23"/>
      <c r="C24" s="121"/>
      <c r="D24" s="12"/>
      <c r="E24" s="122">
        <f t="shared" si="0"/>
        <v>0</v>
      </c>
      <c r="F24" s="54"/>
      <c r="G24" s="13"/>
      <c r="H24" s="54"/>
      <c r="I24" s="123">
        <f t="shared" si="1"/>
        <v>0</v>
      </c>
      <c r="J24" s="124" t="e">
        <f t="shared" si="2"/>
        <v>#DIV/0!</v>
      </c>
      <c r="K24" s="125"/>
      <c r="L24" s="126">
        <v>1</v>
      </c>
      <c r="M24" s="126">
        <f t="shared" si="3"/>
        <v>0</v>
      </c>
    </row>
    <row r="25" spans="1:13" ht="11.25">
      <c r="A25" s="101">
        <v>20</v>
      </c>
      <c r="B25" s="23"/>
      <c r="C25" s="121"/>
      <c r="D25" s="12"/>
      <c r="E25" s="122">
        <f t="shared" si="0"/>
        <v>0</v>
      </c>
      <c r="F25" s="54"/>
      <c r="G25" s="13"/>
      <c r="H25" s="54"/>
      <c r="I25" s="123">
        <f t="shared" si="1"/>
        <v>0</v>
      </c>
      <c r="J25" s="124" t="e">
        <f t="shared" si="2"/>
        <v>#DIV/0!</v>
      </c>
      <c r="K25" s="125"/>
      <c r="L25" s="126">
        <v>1</v>
      </c>
      <c r="M25" s="126">
        <f t="shared" si="3"/>
        <v>0</v>
      </c>
    </row>
    <row r="26" spans="1:13" ht="11.25">
      <c r="A26" s="101">
        <v>21</v>
      </c>
      <c r="B26" s="23"/>
      <c r="C26" s="121"/>
      <c r="D26" s="54"/>
      <c r="E26" s="122">
        <f t="shared" si="0"/>
        <v>0</v>
      </c>
      <c r="F26" s="54"/>
      <c r="G26" s="13"/>
      <c r="H26" s="54"/>
      <c r="I26" s="123">
        <f t="shared" si="1"/>
        <v>0</v>
      </c>
      <c r="J26" s="124" t="e">
        <f t="shared" si="2"/>
        <v>#DIV/0!</v>
      </c>
      <c r="K26" s="125"/>
      <c r="L26" s="126">
        <v>1</v>
      </c>
      <c r="M26" s="126">
        <f t="shared" si="3"/>
        <v>0</v>
      </c>
    </row>
    <row r="27" spans="1:13" ht="11.25">
      <c r="A27" s="101">
        <v>22</v>
      </c>
      <c r="B27" s="23"/>
      <c r="C27" s="121"/>
      <c r="D27" s="12"/>
      <c r="E27" s="122">
        <f t="shared" si="0"/>
        <v>0</v>
      </c>
      <c r="F27" s="55"/>
      <c r="G27" s="18"/>
      <c r="H27" s="55"/>
      <c r="I27" s="123">
        <f t="shared" si="1"/>
        <v>0</v>
      </c>
      <c r="J27" s="124" t="e">
        <f t="shared" si="2"/>
        <v>#DIV/0!</v>
      </c>
      <c r="K27" s="125"/>
      <c r="L27" s="126">
        <v>1</v>
      </c>
      <c r="M27" s="126">
        <f t="shared" si="3"/>
        <v>0</v>
      </c>
    </row>
    <row r="28" spans="1:13" ht="11.25">
      <c r="A28" s="101">
        <v>23</v>
      </c>
      <c r="B28" s="23"/>
      <c r="C28" s="121"/>
      <c r="D28" s="12"/>
      <c r="E28" s="122">
        <f t="shared" si="0"/>
        <v>0</v>
      </c>
      <c r="F28" s="55"/>
      <c r="G28" s="18"/>
      <c r="H28" s="55"/>
      <c r="I28" s="123">
        <f t="shared" si="1"/>
        <v>0</v>
      </c>
      <c r="J28" s="124" t="e">
        <f t="shared" si="2"/>
        <v>#DIV/0!</v>
      </c>
      <c r="K28" s="125"/>
      <c r="L28" s="126">
        <v>1</v>
      </c>
      <c r="M28" s="126">
        <f t="shared" si="3"/>
        <v>0</v>
      </c>
    </row>
    <row r="29" spans="1:13" ht="11.25">
      <c r="A29" s="101">
        <v>24</v>
      </c>
      <c r="B29" s="23"/>
      <c r="C29" s="121"/>
      <c r="D29" s="12"/>
      <c r="E29" s="122">
        <f t="shared" si="0"/>
        <v>0</v>
      </c>
      <c r="F29" s="55"/>
      <c r="G29" s="18"/>
      <c r="H29" s="55"/>
      <c r="I29" s="123">
        <f t="shared" si="1"/>
        <v>0</v>
      </c>
      <c r="J29" s="124" t="e">
        <f t="shared" si="2"/>
        <v>#DIV/0!</v>
      </c>
      <c r="K29" s="125"/>
      <c r="L29" s="126">
        <v>1</v>
      </c>
      <c r="M29" s="126">
        <f t="shared" si="3"/>
        <v>0</v>
      </c>
    </row>
    <row r="30" spans="1:13" ht="11.25">
      <c r="A30" s="203" t="s">
        <v>65</v>
      </c>
      <c r="B30" s="204"/>
      <c r="C30" s="30">
        <f aca="true" t="shared" si="4" ref="C30:I30">SUM(C6:C29)</f>
        <v>0</v>
      </c>
      <c r="D30" s="30">
        <f t="shared" si="4"/>
        <v>0</v>
      </c>
      <c r="E30" s="86">
        <f t="shared" si="4"/>
        <v>0</v>
      </c>
      <c r="F30" s="86">
        <f t="shared" si="4"/>
        <v>28924</v>
      </c>
      <c r="G30" s="86">
        <f t="shared" si="4"/>
        <v>7884.499999999998</v>
      </c>
      <c r="H30" s="86">
        <f t="shared" si="4"/>
        <v>0</v>
      </c>
      <c r="I30" s="86">
        <f t="shared" si="4"/>
        <v>21039.500000000004</v>
      </c>
      <c r="J30" s="127" t="s">
        <v>8</v>
      </c>
      <c r="K30" s="128" t="s">
        <v>8</v>
      </c>
      <c r="L30" s="129">
        <v>1</v>
      </c>
      <c r="M30" s="130" t="s">
        <v>8</v>
      </c>
    </row>
    <row r="31" spans="1:13" ht="11.25">
      <c r="A31" s="131"/>
      <c r="B31" s="23"/>
      <c r="C31" s="23"/>
      <c r="D31" s="23"/>
      <c r="I31" s="132"/>
      <c r="K31" s="125"/>
      <c r="L31" s="133"/>
      <c r="M31" s="133"/>
    </row>
    <row r="32" spans="1:13" ht="11.25">
      <c r="A32" s="131"/>
      <c r="B32" s="23"/>
      <c r="C32" s="23"/>
      <c r="D32" s="23"/>
      <c r="K32" s="125"/>
      <c r="L32" s="133"/>
      <c r="M32" s="133"/>
    </row>
    <row r="33" spans="1:13" ht="11.25">
      <c r="A33" s="131"/>
      <c r="B33" s="23"/>
      <c r="C33" s="23"/>
      <c r="D33" s="23"/>
      <c r="K33" s="125"/>
      <c r="L33" s="133"/>
      <c r="M33" s="133"/>
    </row>
    <row r="34" spans="1:13" ht="11.25">
      <c r="A34" s="131"/>
      <c r="B34" s="23"/>
      <c r="C34" s="23"/>
      <c r="D34" s="23"/>
      <c r="K34" s="125"/>
      <c r="L34" s="133"/>
      <c r="M34" s="133"/>
    </row>
    <row r="35" spans="1:13" ht="11.25">
      <c r="A35" s="131"/>
      <c r="B35" s="23"/>
      <c r="C35" s="23"/>
      <c r="D35" s="23"/>
      <c r="K35" s="125"/>
      <c r="L35" s="133"/>
      <c r="M35" s="133"/>
    </row>
    <row r="36" spans="1:13" ht="11.25">
      <c r="A36" s="131"/>
      <c r="B36" s="23"/>
      <c r="C36" s="23"/>
      <c r="D36" s="23"/>
      <c r="K36" s="125"/>
      <c r="L36" s="133"/>
      <c r="M36" s="133"/>
    </row>
    <row r="37" spans="1:13" ht="11.25">
      <c r="A37" s="125"/>
      <c r="B37" s="133"/>
      <c r="C37" s="133"/>
      <c r="D37" s="133"/>
      <c r="K37" s="125"/>
      <c r="L37" s="133"/>
      <c r="M37" s="133"/>
    </row>
    <row r="38" spans="1:13" ht="11.25">
      <c r="A38" s="125"/>
      <c r="B38" s="133"/>
      <c r="C38" s="133"/>
      <c r="D38" s="133"/>
      <c r="K38" s="125"/>
      <c r="L38" s="133"/>
      <c r="M38" s="133"/>
    </row>
    <row r="39" spans="1:13" ht="11.25">
      <c r="A39" s="125"/>
      <c r="B39" s="133"/>
      <c r="C39" s="133"/>
      <c r="D39" s="133"/>
      <c r="K39" s="125"/>
      <c r="L39" s="133"/>
      <c r="M39" s="133"/>
    </row>
    <row r="40" spans="1:13" ht="11.25">
      <c r="A40" s="125"/>
      <c r="B40" s="133"/>
      <c r="C40" s="133"/>
      <c r="D40" s="133"/>
      <c r="K40" s="125"/>
      <c r="L40" s="133"/>
      <c r="M40" s="133"/>
    </row>
    <row r="41" spans="1:13" ht="11.25">
      <c r="A41" s="125"/>
      <c r="B41" s="133"/>
      <c r="C41" s="133"/>
      <c r="D41" s="133"/>
      <c r="K41" s="125"/>
      <c r="L41" s="133"/>
      <c r="M41" s="133"/>
    </row>
    <row r="42" spans="11:13" ht="11.25">
      <c r="K42" s="125"/>
      <c r="L42" s="133"/>
      <c r="M42" s="133"/>
    </row>
  </sheetData>
  <mergeCells count="6">
    <mergeCell ref="A1:M1"/>
    <mergeCell ref="A3:A4"/>
    <mergeCell ref="B3:B4"/>
    <mergeCell ref="A30:B30"/>
    <mergeCell ref="K3:K4"/>
    <mergeCell ref="L3:L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76" r:id="rId1"/>
  <rowBreaks count="1" manualBreakCount="1">
    <brk id="30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3"/>
  <sheetViews>
    <sheetView workbookViewId="0" topLeftCell="A1">
      <pane xSplit="2" ySplit="4" topLeftCell="F2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G30" sqref="G30"/>
    </sheetView>
  </sheetViews>
  <sheetFormatPr defaultColWidth="9.00390625" defaultRowHeight="12.75"/>
  <cols>
    <col min="1" max="1" width="3.375" style="1" customWidth="1"/>
    <col min="2" max="2" width="21.625" style="2" customWidth="1"/>
    <col min="3" max="3" width="22.25390625" style="2" customWidth="1"/>
    <col min="4" max="5" width="9.25390625" style="2" hidden="1" customWidth="1"/>
    <col min="6" max="6" width="14.375" style="2" customWidth="1"/>
    <col min="7" max="7" width="14.875" style="2" customWidth="1"/>
    <col min="8" max="8" width="15.375" style="2" customWidth="1"/>
    <col min="9" max="9" width="20.875" style="2" customWidth="1"/>
    <col min="10" max="10" width="16.625" style="2" customWidth="1"/>
    <col min="11" max="11" width="16.00390625" style="1" customWidth="1"/>
    <col min="12" max="12" width="15.75390625" style="2" customWidth="1"/>
    <col min="13" max="13" width="15.25390625" style="2" customWidth="1"/>
    <col min="14" max="16384" width="9.125" style="2" customWidth="1"/>
  </cols>
  <sheetData>
    <row r="1" spans="1:13" ht="15.75" customHeight="1">
      <c r="A1" s="199" t="s">
        <v>120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</row>
    <row r="2" spans="1:10" ht="11.25">
      <c r="A2" s="3"/>
      <c r="B2" s="4"/>
      <c r="C2" s="4"/>
      <c r="D2" s="4"/>
      <c r="E2" s="4"/>
      <c r="F2" s="4"/>
      <c r="G2" s="4"/>
      <c r="H2" s="4"/>
      <c r="I2" s="4"/>
      <c r="J2" s="4"/>
    </row>
    <row r="3" spans="1:13" ht="140.25" customHeight="1">
      <c r="A3" s="205" t="s">
        <v>3</v>
      </c>
      <c r="B3" s="203" t="s">
        <v>102</v>
      </c>
      <c r="C3" s="28" t="s">
        <v>121</v>
      </c>
      <c r="D3" s="27"/>
      <c r="E3" s="27"/>
      <c r="F3" s="36" t="s">
        <v>196</v>
      </c>
      <c r="G3" s="36" t="s">
        <v>197</v>
      </c>
      <c r="H3" s="36" t="s">
        <v>195</v>
      </c>
      <c r="I3" s="99" t="s">
        <v>134</v>
      </c>
      <c r="J3" s="99" t="s">
        <v>24</v>
      </c>
      <c r="K3" s="197" t="s">
        <v>15</v>
      </c>
      <c r="L3" s="197" t="s">
        <v>63</v>
      </c>
      <c r="M3" s="6" t="s">
        <v>6</v>
      </c>
    </row>
    <row r="4" spans="1:13" s="10" customFormat="1" ht="56.25" customHeight="1">
      <c r="A4" s="205"/>
      <c r="B4" s="203"/>
      <c r="C4" s="8" t="s">
        <v>122</v>
      </c>
      <c r="D4" s="7" t="s">
        <v>7</v>
      </c>
      <c r="E4" s="7" t="s">
        <v>7</v>
      </c>
      <c r="F4" s="8" t="s">
        <v>26</v>
      </c>
      <c r="G4" s="8" t="s">
        <v>26</v>
      </c>
      <c r="H4" s="8" t="s">
        <v>26</v>
      </c>
      <c r="I4" s="100" t="s">
        <v>64</v>
      </c>
      <c r="J4" s="28" t="s">
        <v>62</v>
      </c>
      <c r="K4" s="198"/>
      <c r="L4" s="198"/>
      <c r="M4" s="9"/>
    </row>
    <row r="5" spans="1:13" s="10" customFormat="1" ht="13.5" customHeight="1">
      <c r="A5" s="49">
        <v>1</v>
      </c>
      <c r="B5" s="36">
        <v>2</v>
      </c>
      <c r="C5" s="8">
        <v>3</v>
      </c>
      <c r="D5" s="7"/>
      <c r="E5" s="7"/>
      <c r="F5" s="49">
        <v>4</v>
      </c>
      <c r="G5" s="49">
        <v>5</v>
      </c>
      <c r="H5" s="49">
        <v>6</v>
      </c>
      <c r="I5" s="100">
        <v>7</v>
      </c>
      <c r="J5" s="28" t="s">
        <v>56</v>
      </c>
      <c r="K5" s="8">
        <v>9</v>
      </c>
      <c r="L5" s="8">
        <v>10</v>
      </c>
      <c r="M5" s="9">
        <v>11</v>
      </c>
    </row>
    <row r="6" spans="1:13" ht="11.25">
      <c r="A6" s="101">
        <v>1</v>
      </c>
      <c r="B6" s="16" t="s">
        <v>174</v>
      </c>
      <c r="C6" s="102">
        <v>0</v>
      </c>
      <c r="D6" s="103"/>
      <c r="E6" s="103"/>
      <c r="F6" s="54">
        <v>11248.4</v>
      </c>
      <c r="G6" s="33">
        <v>7163.3</v>
      </c>
      <c r="H6" s="54">
        <v>0</v>
      </c>
      <c r="I6" s="104">
        <f aca="true" t="shared" si="0" ref="I6:I29">F6-G6-H6</f>
        <v>4085.0999999999995</v>
      </c>
      <c r="J6" s="105">
        <f aca="true" t="shared" si="1" ref="J6:J29">C6/I6*100</f>
        <v>0</v>
      </c>
      <c r="K6" s="106">
        <v>1</v>
      </c>
      <c r="L6" s="14">
        <v>0.75</v>
      </c>
      <c r="M6" s="14">
        <f aca="true" t="shared" si="2" ref="M6:M29">K6*L6</f>
        <v>0.75</v>
      </c>
    </row>
    <row r="7" spans="1:13" ht="11.25">
      <c r="A7" s="101">
        <v>2</v>
      </c>
      <c r="B7" s="16" t="s">
        <v>173</v>
      </c>
      <c r="C7" s="102">
        <v>0</v>
      </c>
      <c r="D7" s="103"/>
      <c r="E7" s="103"/>
      <c r="F7" s="54">
        <v>1103.3</v>
      </c>
      <c r="G7" s="33">
        <v>45.2</v>
      </c>
      <c r="H7" s="54">
        <v>0</v>
      </c>
      <c r="I7" s="104">
        <f t="shared" si="0"/>
        <v>1058.1</v>
      </c>
      <c r="J7" s="105">
        <f t="shared" si="1"/>
        <v>0</v>
      </c>
      <c r="K7" s="106">
        <v>1</v>
      </c>
      <c r="L7" s="14">
        <v>0.75</v>
      </c>
      <c r="M7" s="14">
        <f t="shared" si="2"/>
        <v>0.75</v>
      </c>
    </row>
    <row r="8" spans="1:13" ht="11.25">
      <c r="A8" s="101">
        <v>3</v>
      </c>
      <c r="B8" s="16" t="s">
        <v>175</v>
      </c>
      <c r="C8" s="102">
        <v>0</v>
      </c>
      <c r="D8" s="103"/>
      <c r="E8" s="103"/>
      <c r="F8" s="54">
        <v>2634.4</v>
      </c>
      <c r="G8" s="33">
        <v>84.4</v>
      </c>
      <c r="H8" s="54">
        <v>0</v>
      </c>
      <c r="I8" s="104">
        <f t="shared" si="0"/>
        <v>2550</v>
      </c>
      <c r="J8" s="105">
        <f t="shared" si="1"/>
        <v>0</v>
      </c>
      <c r="K8" s="106">
        <v>1</v>
      </c>
      <c r="L8" s="14">
        <v>0.75</v>
      </c>
      <c r="M8" s="14">
        <f t="shared" si="2"/>
        <v>0.75</v>
      </c>
    </row>
    <row r="9" spans="1:13" ht="11.25">
      <c r="A9" s="101">
        <v>4</v>
      </c>
      <c r="B9" s="16" t="s">
        <v>176</v>
      </c>
      <c r="C9" s="102">
        <v>0</v>
      </c>
      <c r="D9" s="103"/>
      <c r="E9" s="103"/>
      <c r="F9" s="54">
        <v>934.9</v>
      </c>
      <c r="G9" s="33">
        <v>45.2</v>
      </c>
      <c r="H9" s="54">
        <v>0</v>
      </c>
      <c r="I9" s="104">
        <f t="shared" si="0"/>
        <v>889.6999999999999</v>
      </c>
      <c r="J9" s="105">
        <f t="shared" si="1"/>
        <v>0</v>
      </c>
      <c r="K9" s="106">
        <v>1</v>
      </c>
      <c r="L9" s="14">
        <v>0.75</v>
      </c>
      <c r="M9" s="14">
        <f t="shared" si="2"/>
        <v>0.75</v>
      </c>
    </row>
    <row r="10" spans="1:13" ht="11.25">
      <c r="A10" s="101">
        <v>5</v>
      </c>
      <c r="B10" s="16" t="s">
        <v>177</v>
      </c>
      <c r="C10" s="102">
        <v>0</v>
      </c>
      <c r="D10" s="103"/>
      <c r="E10" s="103"/>
      <c r="F10" s="54">
        <v>973.2</v>
      </c>
      <c r="G10" s="33">
        <v>45.2</v>
      </c>
      <c r="H10" s="54">
        <v>0</v>
      </c>
      <c r="I10" s="104">
        <f t="shared" si="0"/>
        <v>928</v>
      </c>
      <c r="J10" s="105">
        <f t="shared" si="1"/>
        <v>0</v>
      </c>
      <c r="K10" s="106">
        <v>1</v>
      </c>
      <c r="L10" s="14">
        <v>0.75</v>
      </c>
      <c r="M10" s="14">
        <f t="shared" si="2"/>
        <v>0.75</v>
      </c>
    </row>
    <row r="11" spans="1:13" ht="11.25">
      <c r="A11" s="101">
        <v>6</v>
      </c>
      <c r="B11" s="16" t="s">
        <v>178</v>
      </c>
      <c r="C11" s="102">
        <v>0</v>
      </c>
      <c r="D11" s="103"/>
      <c r="E11" s="103"/>
      <c r="F11" s="54">
        <v>1027.7</v>
      </c>
      <c r="G11" s="33">
        <v>45.2</v>
      </c>
      <c r="H11" s="54">
        <v>0</v>
      </c>
      <c r="I11" s="104">
        <f t="shared" si="0"/>
        <v>982.5</v>
      </c>
      <c r="J11" s="105">
        <f t="shared" si="1"/>
        <v>0</v>
      </c>
      <c r="K11" s="106">
        <v>1</v>
      </c>
      <c r="L11" s="14">
        <v>0.75</v>
      </c>
      <c r="M11" s="14">
        <f t="shared" si="2"/>
        <v>0.75</v>
      </c>
    </row>
    <row r="12" spans="1:13" ht="11.25">
      <c r="A12" s="101">
        <v>7</v>
      </c>
      <c r="B12" s="16" t="s">
        <v>179</v>
      </c>
      <c r="C12" s="102">
        <v>0</v>
      </c>
      <c r="D12" s="103"/>
      <c r="E12" s="103"/>
      <c r="F12" s="54">
        <v>1296.4</v>
      </c>
      <c r="G12" s="33">
        <v>73.1</v>
      </c>
      <c r="H12" s="54">
        <v>0</v>
      </c>
      <c r="I12" s="104">
        <f t="shared" si="0"/>
        <v>1223.3000000000002</v>
      </c>
      <c r="J12" s="105">
        <f t="shared" si="1"/>
        <v>0</v>
      </c>
      <c r="K12" s="106">
        <v>1</v>
      </c>
      <c r="L12" s="14">
        <v>0.75</v>
      </c>
      <c r="M12" s="14">
        <f t="shared" si="2"/>
        <v>0.75</v>
      </c>
    </row>
    <row r="13" spans="1:13" ht="11.25">
      <c r="A13" s="101">
        <v>8</v>
      </c>
      <c r="B13" s="16" t="s">
        <v>181</v>
      </c>
      <c r="C13" s="102">
        <v>0</v>
      </c>
      <c r="D13" s="103"/>
      <c r="E13" s="103"/>
      <c r="F13" s="54">
        <v>2251</v>
      </c>
      <c r="G13" s="33">
        <v>84.4</v>
      </c>
      <c r="H13" s="54">
        <v>0</v>
      </c>
      <c r="I13" s="104">
        <f t="shared" si="0"/>
        <v>2166.6</v>
      </c>
      <c r="J13" s="105">
        <f t="shared" si="1"/>
        <v>0</v>
      </c>
      <c r="K13" s="106">
        <v>1</v>
      </c>
      <c r="L13" s="14">
        <v>0.75</v>
      </c>
      <c r="M13" s="14">
        <f t="shared" si="2"/>
        <v>0.75</v>
      </c>
    </row>
    <row r="14" spans="1:13" ht="11.25">
      <c r="A14" s="101">
        <v>9</v>
      </c>
      <c r="B14" s="16" t="s">
        <v>180</v>
      </c>
      <c r="C14" s="102">
        <v>0</v>
      </c>
      <c r="D14" s="103"/>
      <c r="E14" s="103"/>
      <c r="F14" s="54">
        <v>981.5</v>
      </c>
      <c r="G14" s="33">
        <v>45.3</v>
      </c>
      <c r="H14" s="54">
        <v>0</v>
      </c>
      <c r="I14" s="104">
        <f t="shared" si="0"/>
        <v>936.2</v>
      </c>
      <c r="J14" s="105">
        <f t="shared" si="1"/>
        <v>0</v>
      </c>
      <c r="K14" s="106">
        <v>1</v>
      </c>
      <c r="L14" s="14">
        <v>0.75</v>
      </c>
      <c r="M14" s="14">
        <f t="shared" si="2"/>
        <v>0.75</v>
      </c>
    </row>
    <row r="15" spans="1:13" ht="11.25">
      <c r="A15" s="101">
        <v>10</v>
      </c>
      <c r="B15" s="16" t="s">
        <v>182</v>
      </c>
      <c r="C15" s="102">
        <v>0</v>
      </c>
      <c r="D15" s="103"/>
      <c r="E15" s="103"/>
      <c r="F15" s="54">
        <v>2025.7</v>
      </c>
      <c r="G15" s="33">
        <v>84.4</v>
      </c>
      <c r="H15" s="54">
        <v>0</v>
      </c>
      <c r="I15" s="104">
        <f t="shared" si="0"/>
        <v>1941.3</v>
      </c>
      <c r="J15" s="105">
        <f t="shared" si="1"/>
        <v>0</v>
      </c>
      <c r="K15" s="106">
        <v>1</v>
      </c>
      <c r="L15" s="14">
        <v>0.75</v>
      </c>
      <c r="M15" s="14">
        <f t="shared" si="2"/>
        <v>0.75</v>
      </c>
    </row>
    <row r="16" spans="1:13" ht="11.25">
      <c r="A16" s="101">
        <v>11</v>
      </c>
      <c r="B16" s="16" t="s">
        <v>183</v>
      </c>
      <c r="C16" s="102">
        <v>0</v>
      </c>
      <c r="D16" s="103"/>
      <c r="E16" s="103"/>
      <c r="F16" s="54">
        <v>2286.6</v>
      </c>
      <c r="G16" s="33">
        <v>84.4</v>
      </c>
      <c r="H16" s="54">
        <v>0</v>
      </c>
      <c r="I16" s="104">
        <f t="shared" si="0"/>
        <v>2202.2</v>
      </c>
      <c r="J16" s="105">
        <f t="shared" si="1"/>
        <v>0</v>
      </c>
      <c r="K16" s="106">
        <v>1</v>
      </c>
      <c r="L16" s="14">
        <v>0.75</v>
      </c>
      <c r="M16" s="14">
        <f t="shared" si="2"/>
        <v>0.75</v>
      </c>
    </row>
    <row r="17" spans="1:13" ht="11.25">
      <c r="A17" s="101">
        <v>12</v>
      </c>
      <c r="B17" s="16" t="s">
        <v>184</v>
      </c>
      <c r="C17" s="102">
        <v>0</v>
      </c>
      <c r="D17" s="103"/>
      <c r="E17" s="103"/>
      <c r="F17" s="54">
        <v>2160.9</v>
      </c>
      <c r="G17" s="33">
        <v>84.4</v>
      </c>
      <c r="H17" s="54">
        <v>0</v>
      </c>
      <c r="I17" s="104">
        <f t="shared" si="0"/>
        <v>2076.5</v>
      </c>
      <c r="J17" s="105">
        <f t="shared" si="1"/>
        <v>0</v>
      </c>
      <c r="K17" s="106">
        <v>1</v>
      </c>
      <c r="L17" s="14">
        <v>0.75</v>
      </c>
      <c r="M17" s="14">
        <f t="shared" si="2"/>
        <v>0.75</v>
      </c>
    </row>
    <row r="18" spans="1:13" ht="11.25">
      <c r="A18" s="101">
        <v>13</v>
      </c>
      <c r="B18" s="48"/>
      <c r="C18" s="102"/>
      <c r="D18" s="103"/>
      <c r="E18" s="103"/>
      <c r="F18" s="54"/>
      <c r="G18" s="13"/>
      <c r="H18" s="54"/>
      <c r="I18" s="104">
        <f t="shared" si="0"/>
        <v>0</v>
      </c>
      <c r="J18" s="105" t="e">
        <f t="shared" si="1"/>
        <v>#DIV/0!</v>
      </c>
      <c r="K18" s="106"/>
      <c r="L18" s="14">
        <v>0.75</v>
      </c>
      <c r="M18" s="14">
        <f t="shared" si="2"/>
        <v>0</v>
      </c>
    </row>
    <row r="19" spans="1:13" ht="11.25">
      <c r="A19" s="101">
        <v>14</v>
      </c>
      <c r="B19" s="48"/>
      <c r="C19" s="102"/>
      <c r="D19" s="103"/>
      <c r="E19" s="103"/>
      <c r="F19" s="54"/>
      <c r="G19" s="13"/>
      <c r="H19" s="54"/>
      <c r="I19" s="104">
        <f t="shared" si="0"/>
        <v>0</v>
      </c>
      <c r="J19" s="105" t="e">
        <f t="shared" si="1"/>
        <v>#DIV/0!</v>
      </c>
      <c r="K19" s="106"/>
      <c r="L19" s="14">
        <v>0.75</v>
      </c>
      <c r="M19" s="14">
        <f t="shared" si="2"/>
        <v>0</v>
      </c>
    </row>
    <row r="20" spans="1:13" ht="11.25">
      <c r="A20" s="101">
        <v>15</v>
      </c>
      <c r="B20" s="48"/>
      <c r="C20" s="102"/>
      <c r="D20" s="103"/>
      <c r="E20" s="103"/>
      <c r="F20" s="54"/>
      <c r="G20" s="13"/>
      <c r="H20" s="54"/>
      <c r="I20" s="104">
        <f t="shared" si="0"/>
        <v>0</v>
      </c>
      <c r="J20" s="105" t="e">
        <f t="shared" si="1"/>
        <v>#DIV/0!</v>
      </c>
      <c r="K20" s="106"/>
      <c r="L20" s="14">
        <v>0.75</v>
      </c>
      <c r="M20" s="14">
        <f t="shared" si="2"/>
        <v>0</v>
      </c>
    </row>
    <row r="21" spans="1:13" ht="11.25">
      <c r="A21" s="101">
        <v>16</v>
      </c>
      <c r="B21" s="48"/>
      <c r="C21" s="102"/>
      <c r="D21" s="103"/>
      <c r="E21" s="103"/>
      <c r="F21" s="54"/>
      <c r="G21" s="13"/>
      <c r="H21" s="54"/>
      <c r="I21" s="104">
        <f t="shared" si="0"/>
        <v>0</v>
      </c>
      <c r="J21" s="105" t="e">
        <f t="shared" si="1"/>
        <v>#DIV/0!</v>
      </c>
      <c r="K21" s="106"/>
      <c r="L21" s="14">
        <v>0.75</v>
      </c>
      <c r="M21" s="14">
        <f t="shared" si="2"/>
        <v>0</v>
      </c>
    </row>
    <row r="22" spans="1:13" ht="11.25">
      <c r="A22" s="101">
        <v>17</v>
      </c>
      <c r="B22" s="48"/>
      <c r="C22" s="102"/>
      <c r="D22" s="103"/>
      <c r="E22" s="103"/>
      <c r="F22" s="54"/>
      <c r="G22" s="13"/>
      <c r="H22" s="54"/>
      <c r="I22" s="104">
        <f t="shared" si="0"/>
        <v>0</v>
      </c>
      <c r="J22" s="105" t="e">
        <f t="shared" si="1"/>
        <v>#DIV/0!</v>
      </c>
      <c r="K22" s="106"/>
      <c r="L22" s="14">
        <v>0.75</v>
      </c>
      <c r="M22" s="14">
        <f t="shared" si="2"/>
        <v>0</v>
      </c>
    </row>
    <row r="23" spans="1:13" ht="11.25">
      <c r="A23" s="101">
        <v>18</v>
      </c>
      <c r="B23" s="48"/>
      <c r="C23" s="102"/>
      <c r="D23" s="103"/>
      <c r="E23" s="103"/>
      <c r="F23" s="54"/>
      <c r="G23" s="13"/>
      <c r="H23" s="54"/>
      <c r="I23" s="104">
        <f t="shared" si="0"/>
        <v>0</v>
      </c>
      <c r="J23" s="105" t="e">
        <f t="shared" si="1"/>
        <v>#DIV/0!</v>
      </c>
      <c r="K23" s="106"/>
      <c r="L23" s="14">
        <v>0.75</v>
      </c>
      <c r="M23" s="14">
        <f t="shared" si="2"/>
        <v>0</v>
      </c>
    </row>
    <row r="24" spans="1:13" ht="11.25">
      <c r="A24" s="101">
        <v>19</v>
      </c>
      <c r="B24" s="48"/>
      <c r="C24" s="102"/>
      <c r="D24" s="103"/>
      <c r="E24" s="103"/>
      <c r="F24" s="54"/>
      <c r="G24" s="13"/>
      <c r="H24" s="54"/>
      <c r="I24" s="104">
        <f t="shared" si="0"/>
        <v>0</v>
      </c>
      <c r="J24" s="105" t="e">
        <f t="shared" si="1"/>
        <v>#DIV/0!</v>
      </c>
      <c r="K24" s="106"/>
      <c r="L24" s="14">
        <v>0.75</v>
      </c>
      <c r="M24" s="14">
        <f t="shared" si="2"/>
        <v>0</v>
      </c>
    </row>
    <row r="25" spans="1:13" ht="11.25">
      <c r="A25" s="101">
        <v>20</v>
      </c>
      <c r="B25" s="48"/>
      <c r="C25" s="102"/>
      <c r="D25" s="103"/>
      <c r="E25" s="103"/>
      <c r="F25" s="54"/>
      <c r="G25" s="13"/>
      <c r="H25" s="54"/>
      <c r="I25" s="104">
        <f t="shared" si="0"/>
        <v>0</v>
      </c>
      <c r="J25" s="105" t="e">
        <f t="shared" si="1"/>
        <v>#DIV/0!</v>
      </c>
      <c r="K25" s="106"/>
      <c r="L25" s="14">
        <v>0.75</v>
      </c>
      <c r="M25" s="14">
        <f t="shared" si="2"/>
        <v>0</v>
      </c>
    </row>
    <row r="26" spans="1:13" ht="11.25">
      <c r="A26" s="101">
        <v>21</v>
      </c>
      <c r="B26" s="48"/>
      <c r="C26" s="102"/>
      <c r="D26" s="103"/>
      <c r="E26" s="103"/>
      <c r="F26" s="54"/>
      <c r="G26" s="13"/>
      <c r="H26" s="54"/>
      <c r="I26" s="104">
        <f t="shared" si="0"/>
        <v>0</v>
      </c>
      <c r="J26" s="105" t="e">
        <f t="shared" si="1"/>
        <v>#DIV/0!</v>
      </c>
      <c r="K26" s="106"/>
      <c r="L26" s="14">
        <v>0.75</v>
      </c>
      <c r="M26" s="14">
        <f t="shared" si="2"/>
        <v>0</v>
      </c>
    </row>
    <row r="27" spans="1:13" ht="11.25">
      <c r="A27" s="101">
        <v>22</v>
      </c>
      <c r="B27" s="48"/>
      <c r="C27" s="102"/>
      <c r="D27" s="107"/>
      <c r="E27" s="107"/>
      <c r="F27" s="55"/>
      <c r="G27" s="18"/>
      <c r="H27" s="55"/>
      <c r="I27" s="104">
        <f t="shared" si="0"/>
        <v>0</v>
      </c>
      <c r="J27" s="105" t="e">
        <f t="shared" si="1"/>
        <v>#DIV/0!</v>
      </c>
      <c r="K27" s="106"/>
      <c r="L27" s="14">
        <v>0.75</v>
      </c>
      <c r="M27" s="14">
        <f t="shared" si="2"/>
        <v>0</v>
      </c>
    </row>
    <row r="28" spans="1:13" ht="11.25">
      <c r="A28" s="101">
        <v>23</v>
      </c>
      <c r="B28" s="48"/>
      <c r="C28" s="102"/>
      <c r="D28" s="107"/>
      <c r="E28" s="107"/>
      <c r="F28" s="55"/>
      <c r="G28" s="18"/>
      <c r="H28" s="55"/>
      <c r="I28" s="104">
        <f t="shared" si="0"/>
        <v>0</v>
      </c>
      <c r="J28" s="105" t="e">
        <f t="shared" si="1"/>
        <v>#DIV/0!</v>
      </c>
      <c r="K28" s="106"/>
      <c r="L28" s="14">
        <v>0.75</v>
      </c>
      <c r="M28" s="14">
        <f t="shared" si="2"/>
        <v>0</v>
      </c>
    </row>
    <row r="29" spans="1:13" ht="11.25">
      <c r="A29" s="101">
        <v>24</v>
      </c>
      <c r="B29" s="48"/>
      <c r="C29" s="102"/>
      <c r="D29" s="107"/>
      <c r="E29" s="107"/>
      <c r="F29" s="55"/>
      <c r="G29" s="18"/>
      <c r="H29" s="55"/>
      <c r="I29" s="104">
        <f t="shared" si="0"/>
        <v>0</v>
      </c>
      <c r="J29" s="105" t="e">
        <f t="shared" si="1"/>
        <v>#DIV/0!</v>
      </c>
      <c r="K29" s="106"/>
      <c r="L29" s="14">
        <v>0.75</v>
      </c>
      <c r="M29" s="14">
        <f t="shared" si="2"/>
        <v>0</v>
      </c>
    </row>
    <row r="30" spans="1:13" ht="11.25">
      <c r="A30" s="203" t="s">
        <v>65</v>
      </c>
      <c r="B30" s="204"/>
      <c r="C30" s="19">
        <f aca="true" t="shared" si="3" ref="C30:I30">SUM(C6:C29)</f>
        <v>0</v>
      </c>
      <c r="D30" s="19">
        <f t="shared" si="3"/>
        <v>0</v>
      </c>
      <c r="E30" s="19">
        <f t="shared" si="3"/>
        <v>0</v>
      </c>
      <c r="F30" s="19">
        <f t="shared" si="3"/>
        <v>28924</v>
      </c>
      <c r="G30" s="19">
        <f t="shared" si="3"/>
        <v>7884.499999999998</v>
      </c>
      <c r="H30" s="19">
        <f t="shared" si="3"/>
        <v>0</v>
      </c>
      <c r="I30" s="19">
        <f t="shared" si="3"/>
        <v>21039.500000000004</v>
      </c>
      <c r="J30" s="108" t="s">
        <v>8</v>
      </c>
      <c r="K30" s="109" t="s">
        <v>8</v>
      </c>
      <c r="L30" s="20">
        <v>0.75</v>
      </c>
      <c r="M30" s="60" t="s">
        <v>8</v>
      </c>
    </row>
    <row r="31" spans="1:11" s="25" customFormat="1" ht="11.25">
      <c r="A31" s="21"/>
      <c r="B31" s="22"/>
      <c r="C31" s="22"/>
      <c r="D31" s="23"/>
      <c r="E31" s="23"/>
      <c r="F31" s="23"/>
      <c r="G31" s="23"/>
      <c r="H31" s="23"/>
      <c r="I31" s="26"/>
      <c r="J31" s="22"/>
      <c r="K31" s="24"/>
    </row>
    <row r="32" spans="1:11" s="25" customFormat="1" ht="11.25">
      <c r="A32" s="21"/>
      <c r="B32" s="22"/>
      <c r="C32" s="22"/>
      <c r="D32" s="23"/>
      <c r="E32" s="23"/>
      <c r="F32" s="23"/>
      <c r="G32" s="23"/>
      <c r="H32" s="23"/>
      <c r="I32" s="26"/>
      <c r="J32" s="22"/>
      <c r="K32" s="24"/>
    </row>
    <row r="33" spans="1:11" s="25" customFormat="1" ht="11.25">
      <c r="A33" s="21"/>
      <c r="B33" s="22"/>
      <c r="C33" s="22"/>
      <c r="D33" s="23"/>
      <c r="E33" s="23"/>
      <c r="F33" s="23"/>
      <c r="G33" s="23"/>
      <c r="H33" s="23"/>
      <c r="I33" s="26"/>
      <c r="J33" s="22"/>
      <c r="K33" s="24"/>
    </row>
    <row r="34" spans="1:11" s="25" customFormat="1" ht="11.25">
      <c r="A34" s="21"/>
      <c r="B34" s="22"/>
      <c r="C34" s="22"/>
      <c r="D34" s="23"/>
      <c r="E34" s="23"/>
      <c r="F34" s="23"/>
      <c r="G34" s="23"/>
      <c r="H34" s="23"/>
      <c r="I34" s="26"/>
      <c r="J34" s="26"/>
      <c r="K34" s="24"/>
    </row>
    <row r="35" spans="1:11" s="25" customFormat="1" ht="11.25">
      <c r="A35" s="21"/>
      <c r="B35" s="22"/>
      <c r="C35" s="22"/>
      <c r="D35" s="23"/>
      <c r="E35" s="23"/>
      <c r="F35" s="23"/>
      <c r="G35" s="23"/>
      <c r="H35" s="23"/>
      <c r="I35" s="26"/>
      <c r="J35" s="22"/>
      <c r="K35" s="24"/>
    </row>
    <row r="36" spans="1:11" s="25" customFormat="1" ht="11.25">
      <c r="A36" s="21"/>
      <c r="B36" s="22"/>
      <c r="C36" s="22"/>
      <c r="D36" s="23"/>
      <c r="E36" s="23"/>
      <c r="F36" s="23"/>
      <c r="G36" s="23"/>
      <c r="H36" s="23"/>
      <c r="I36" s="26"/>
      <c r="J36" s="22"/>
      <c r="K36" s="24"/>
    </row>
    <row r="37" spans="1:11" s="25" customFormat="1" ht="11.25">
      <c r="A37" s="21"/>
      <c r="B37" s="22"/>
      <c r="C37" s="22"/>
      <c r="D37" s="23"/>
      <c r="E37" s="23"/>
      <c r="F37" s="23"/>
      <c r="G37" s="23"/>
      <c r="H37" s="23"/>
      <c r="I37" s="26"/>
      <c r="J37" s="22"/>
      <c r="K37" s="24"/>
    </row>
    <row r="38" spans="1:11" s="25" customFormat="1" ht="11.25">
      <c r="A38" s="24"/>
      <c r="D38" s="23"/>
      <c r="E38" s="23"/>
      <c r="F38" s="23"/>
      <c r="G38" s="23"/>
      <c r="H38" s="23"/>
      <c r="I38" s="26"/>
      <c r="K38" s="24"/>
    </row>
    <row r="39" spans="1:11" s="25" customFormat="1" ht="11.25">
      <c r="A39" s="24"/>
      <c r="D39" s="23"/>
      <c r="E39" s="23"/>
      <c r="F39" s="23"/>
      <c r="G39" s="23"/>
      <c r="H39" s="23"/>
      <c r="I39" s="26"/>
      <c r="K39" s="24"/>
    </row>
    <row r="40" spans="1:11" s="25" customFormat="1" ht="11.25">
      <c r="A40" s="24"/>
      <c r="D40" s="23"/>
      <c r="E40" s="23"/>
      <c r="F40" s="23"/>
      <c r="G40" s="23"/>
      <c r="H40" s="23"/>
      <c r="I40" s="26"/>
      <c r="K40" s="24"/>
    </row>
    <row r="41" spans="1:11" s="25" customFormat="1" ht="11.25">
      <c r="A41" s="24"/>
      <c r="I41" s="110"/>
      <c r="K41" s="24"/>
    </row>
    <row r="42" spans="1:11" s="25" customFormat="1" ht="11.25">
      <c r="A42" s="24"/>
      <c r="I42" s="110"/>
      <c r="K42" s="24"/>
    </row>
    <row r="43" ht="11.25">
      <c r="I43" s="111"/>
    </row>
    <row r="44" ht="11.25">
      <c r="I44" s="111"/>
    </row>
    <row r="45" ht="11.25">
      <c r="I45" s="111"/>
    </row>
    <row r="46" ht="11.25">
      <c r="I46" s="111"/>
    </row>
    <row r="47" ht="11.25">
      <c r="I47" s="111"/>
    </row>
    <row r="48" ht="11.25">
      <c r="I48" s="111"/>
    </row>
    <row r="49" ht="11.25">
      <c r="I49" s="111"/>
    </row>
    <row r="50" ht="11.25">
      <c r="I50" s="111"/>
    </row>
    <row r="51" ht="11.25">
      <c r="I51" s="111"/>
    </row>
    <row r="52" ht="11.25">
      <c r="I52" s="111"/>
    </row>
    <row r="53" ht="11.25">
      <c r="I53" s="111"/>
    </row>
    <row r="54" ht="11.25">
      <c r="I54" s="111"/>
    </row>
    <row r="55" ht="11.25">
      <c r="I55" s="111"/>
    </row>
    <row r="56" ht="11.25">
      <c r="I56" s="111"/>
    </row>
    <row r="57" ht="11.25">
      <c r="I57" s="111"/>
    </row>
    <row r="58" ht="11.25">
      <c r="I58" s="111"/>
    </row>
    <row r="59" ht="11.25">
      <c r="I59" s="111"/>
    </row>
    <row r="60" ht="11.25">
      <c r="I60" s="111"/>
    </row>
    <row r="61" ht="11.25">
      <c r="I61" s="111"/>
    </row>
    <row r="62" ht="11.25">
      <c r="I62" s="111"/>
    </row>
    <row r="63" ht="11.25">
      <c r="I63" s="111"/>
    </row>
    <row r="64" ht="11.25">
      <c r="I64" s="111"/>
    </row>
    <row r="65" ht="11.25">
      <c r="I65" s="111"/>
    </row>
    <row r="66" ht="11.25">
      <c r="I66" s="111"/>
    </row>
    <row r="67" ht="11.25">
      <c r="I67" s="111"/>
    </row>
    <row r="68" ht="11.25">
      <c r="I68" s="111"/>
    </row>
    <row r="69" ht="11.25">
      <c r="I69" s="111"/>
    </row>
    <row r="70" ht="11.25">
      <c r="I70" s="111"/>
    </row>
    <row r="71" ht="11.25">
      <c r="I71" s="111"/>
    </row>
    <row r="72" ht="11.25">
      <c r="I72" s="111"/>
    </row>
    <row r="73" ht="11.25">
      <c r="I73" s="111"/>
    </row>
    <row r="74" ht="11.25">
      <c r="I74" s="111"/>
    </row>
    <row r="75" ht="11.25">
      <c r="I75" s="111"/>
    </row>
    <row r="76" ht="11.25">
      <c r="I76" s="111"/>
    </row>
    <row r="77" ht="11.25">
      <c r="I77" s="111"/>
    </row>
    <row r="78" ht="11.25">
      <c r="I78" s="111"/>
    </row>
    <row r="79" ht="11.25">
      <c r="I79" s="111"/>
    </row>
    <row r="80" ht="11.25">
      <c r="I80" s="111"/>
    </row>
    <row r="81" ht="11.25">
      <c r="I81" s="111"/>
    </row>
    <row r="82" ht="11.25">
      <c r="I82" s="111"/>
    </row>
    <row r="83" ht="11.25">
      <c r="I83" s="111"/>
    </row>
    <row r="84" ht="11.25">
      <c r="I84" s="111"/>
    </row>
    <row r="85" ht="11.25">
      <c r="I85" s="111"/>
    </row>
    <row r="86" ht="11.25">
      <c r="I86" s="111"/>
    </row>
    <row r="87" ht="11.25">
      <c r="I87" s="111"/>
    </row>
    <row r="88" ht="11.25">
      <c r="I88" s="111"/>
    </row>
    <row r="89" ht="11.25">
      <c r="I89" s="111"/>
    </row>
    <row r="90" ht="11.25">
      <c r="I90" s="111"/>
    </row>
    <row r="91" ht="11.25">
      <c r="I91" s="111"/>
    </row>
    <row r="92" ht="11.25">
      <c r="I92" s="111"/>
    </row>
    <row r="93" ht="11.25">
      <c r="I93" s="111"/>
    </row>
    <row r="94" ht="11.25">
      <c r="I94" s="111"/>
    </row>
    <row r="95" ht="11.25">
      <c r="I95" s="111"/>
    </row>
    <row r="96" ht="11.25">
      <c r="I96" s="111"/>
    </row>
    <row r="97" ht="11.25">
      <c r="I97" s="111"/>
    </row>
    <row r="98" ht="11.25">
      <c r="I98" s="111"/>
    </row>
    <row r="99" ht="11.25">
      <c r="I99" s="111"/>
    </row>
    <row r="100" ht="11.25">
      <c r="I100" s="111"/>
    </row>
    <row r="101" ht="11.25">
      <c r="I101" s="111"/>
    </row>
    <row r="102" ht="11.25">
      <c r="I102" s="111"/>
    </row>
    <row r="103" ht="11.25">
      <c r="I103" s="111"/>
    </row>
    <row r="104" ht="11.25">
      <c r="I104" s="111"/>
    </row>
    <row r="105" ht="11.25">
      <c r="I105" s="111"/>
    </row>
    <row r="106" ht="11.25">
      <c r="I106" s="111"/>
    </row>
    <row r="107" ht="11.25">
      <c r="I107" s="111"/>
    </row>
    <row r="108" ht="11.25">
      <c r="I108" s="111"/>
    </row>
    <row r="109" ht="11.25">
      <c r="I109" s="111"/>
    </row>
    <row r="110" ht="11.25">
      <c r="I110" s="111"/>
    </row>
    <row r="111" ht="11.25">
      <c r="I111" s="111"/>
    </row>
    <row r="112" ht="11.25">
      <c r="I112" s="111"/>
    </row>
    <row r="113" ht="11.25">
      <c r="I113" s="111"/>
    </row>
    <row r="114" ht="11.25">
      <c r="I114" s="111"/>
    </row>
    <row r="115" ht="11.25">
      <c r="I115" s="111"/>
    </row>
    <row r="116" ht="11.25">
      <c r="I116" s="111"/>
    </row>
    <row r="117" ht="11.25">
      <c r="I117" s="111"/>
    </row>
    <row r="118" ht="11.25">
      <c r="I118" s="111"/>
    </row>
    <row r="119" ht="11.25">
      <c r="I119" s="111"/>
    </row>
    <row r="120" ht="11.25">
      <c r="I120" s="111"/>
    </row>
    <row r="121" ht="11.25">
      <c r="I121" s="111"/>
    </row>
    <row r="122" ht="11.25">
      <c r="I122" s="111"/>
    </row>
    <row r="123" ht="11.25">
      <c r="I123" s="111"/>
    </row>
    <row r="124" ht="11.25">
      <c r="I124" s="111"/>
    </row>
    <row r="125" ht="11.25">
      <c r="I125" s="111"/>
    </row>
    <row r="126" ht="11.25">
      <c r="I126" s="111"/>
    </row>
    <row r="127" ht="11.25">
      <c r="I127" s="111"/>
    </row>
    <row r="128" ht="11.25">
      <c r="I128" s="111"/>
    </row>
    <row r="129" ht="11.25">
      <c r="I129" s="111"/>
    </row>
    <row r="130" ht="11.25">
      <c r="I130" s="111"/>
    </row>
    <row r="131" ht="11.25">
      <c r="I131" s="111"/>
    </row>
    <row r="132" ht="11.25">
      <c r="I132" s="111"/>
    </row>
    <row r="133" ht="11.25">
      <c r="I133" s="111"/>
    </row>
    <row r="134" ht="11.25">
      <c r="I134" s="111"/>
    </row>
    <row r="135" ht="11.25">
      <c r="I135" s="111"/>
    </row>
    <row r="136" ht="11.25">
      <c r="I136" s="111"/>
    </row>
    <row r="137" ht="11.25">
      <c r="I137" s="111"/>
    </row>
    <row r="138" ht="11.25">
      <c r="I138" s="111"/>
    </row>
    <row r="139" ht="11.25">
      <c r="I139" s="111"/>
    </row>
    <row r="140" ht="11.25">
      <c r="I140" s="111"/>
    </row>
    <row r="141" ht="11.25">
      <c r="I141" s="111"/>
    </row>
    <row r="142" ht="11.25">
      <c r="I142" s="111"/>
    </row>
    <row r="143" ht="11.25">
      <c r="I143" s="111"/>
    </row>
    <row r="144" ht="11.25">
      <c r="I144" s="111"/>
    </row>
    <row r="145" ht="11.25">
      <c r="I145" s="111"/>
    </row>
    <row r="146" ht="11.25">
      <c r="I146" s="111"/>
    </row>
    <row r="147" ht="11.25">
      <c r="I147" s="111"/>
    </row>
    <row r="148" ht="11.25">
      <c r="I148" s="111"/>
    </row>
    <row r="149" ht="11.25">
      <c r="I149" s="111"/>
    </row>
    <row r="150" ht="11.25">
      <c r="I150" s="111"/>
    </row>
    <row r="151" ht="11.25">
      <c r="I151" s="111"/>
    </row>
    <row r="152" ht="11.25">
      <c r="I152" s="111"/>
    </row>
    <row r="153" ht="11.25">
      <c r="I153" s="111"/>
    </row>
    <row r="154" ht="11.25">
      <c r="I154" s="111"/>
    </row>
    <row r="155" ht="11.25">
      <c r="I155" s="111"/>
    </row>
    <row r="156" ht="11.25">
      <c r="I156" s="111"/>
    </row>
    <row r="157" ht="11.25">
      <c r="I157" s="111"/>
    </row>
    <row r="158" ht="11.25">
      <c r="I158" s="111"/>
    </row>
    <row r="159" ht="11.25">
      <c r="I159" s="111"/>
    </row>
    <row r="160" ht="11.25">
      <c r="I160" s="111"/>
    </row>
    <row r="161" ht="11.25">
      <c r="I161" s="111"/>
    </row>
    <row r="162" ht="11.25">
      <c r="I162" s="111"/>
    </row>
    <row r="163" ht="11.25">
      <c r="I163" s="111"/>
    </row>
    <row r="164" ht="11.25">
      <c r="I164" s="111"/>
    </row>
    <row r="165" ht="11.25">
      <c r="I165" s="111"/>
    </row>
    <row r="166" ht="11.25">
      <c r="I166" s="111"/>
    </row>
    <row r="167" ht="11.25">
      <c r="I167" s="111"/>
    </row>
    <row r="168" ht="11.25">
      <c r="I168" s="111"/>
    </row>
    <row r="169" ht="11.25">
      <c r="I169" s="111"/>
    </row>
    <row r="170" ht="11.25">
      <c r="I170" s="111"/>
    </row>
    <row r="171" ht="11.25">
      <c r="I171" s="111"/>
    </row>
    <row r="172" ht="11.25">
      <c r="I172" s="111"/>
    </row>
    <row r="173" ht="11.25">
      <c r="I173" s="111"/>
    </row>
    <row r="174" ht="11.25">
      <c r="I174" s="111"/>
    </row>
    <row r="175" ht="11.25">
      <c r="I175" s="111"/>
    </row>
    <row r="176" ht="11.25">
      <c r="I176" s="111"/>
    </row>
    <row r="177" ht="11.25">
      <c r="I177" s="111"/>
    </row>
    <row r="178" ht="11.25">
      <c r="I178" s="111"/>
    </row>
    <row r="179" ht="11.25">
      <c r="I179" s="111"/>
    </row>
    <row r="180" ht="11.25">
      <c r="I180" s="111"/>
    </row>
    <row r="181" ht="11.25">
      <c r="I181" s="111"/>
    </row>
    <row r="182" ht="11.25">
      <c r="I182" s="111"/>
    </row>
    <row r="183" ht="11.25">
      <c r="I183" s="111"/>
    </row>
    <row r="184" ht="11.25">
      <c r="I184" s="111"/>
    </row>
    <row r="185" ht="11.25">
      <c r="I185" s="111"/>
    </row>
    <row r="186" ht="11.25">
      <c r="I186" s="111"/>
    </row>
    <row r="187" ht="11.25">
      <c r="I187" s="111"/>
    </row>
    <row r="188" ht="11.25">
      <c r="I188" s="111"/>
    </row>
    <row r="189" ht="11.25">
      <c r="I189" s="111"/>
    </row>
    <row r="190" ht="11.25">
      <c r="I190" s="111"/>
    </row>
    <row r="191" ht="11.25">
      <c r="I191" s="111"/>
    </row>
    <row r="192" ht="11.25">
      <c r="I192" s="111"/>
    </row>
    <row r="193" ht="11.25">
      <c r="I193" s="111"/>
    </row>
    <row r="194" ht="11.25">
      <c r="I194" s="111"/>
    </row>
    <row r="195" ht="11.25">
      <c r="I195" s="111"/>
    </row>
    <row r="196" ht="11.25">
      <c r="I196" s="111"/>
    </row>
    <row r="197" ht="11.25">
      <c r="I197" s="111"/>
    </row>
    <row r="198" ht="11.25">
      <c r="I198" s="111"/>
    </row>
    <row r="199" ht="11.25">
      <c r="I199" s="111"/>
    </row>
    <row r="200" ht="11.25">
      <c r="I200" s="111"/>
    </row>
    <row r="201" ht="11.25">
      <c r="I201" s="111"/>
    </row>
    <row r="202" ht="11.25">
      <c r="I202" s="111"/>
    </row>
    <row r="203" ht="11.25">
      <c r="I203" s="111"/>
    </row>
    <row r="204" ht="11.25">
      <c r="I204" s="111"/>
    </row>
    <row r="205" ht="11.25">
      <c r="I205" s="111"/>
    </row>
    <row r="206" ht="11.25">
      <c r="I206" s="111"/>
    </row>
    <row r="207" ht="11.25">
      <c r="I207" s="111"/>
    </row>
    <row r="208" ht="11.25">
      <c r="I208" s="111"/>
    </row>
    <row r="209" ht="11.25">
      <c r="I209" s="111"/>
    </row>
    <row r="210" ht="11.25">
      <c r="I210" s="111"/>
    </row>
    <row r="211" ht="11.25">
      <c r="I211" s="111"/>
    </row>
    <row r="212" ht="11.25">
      <c r="I212" s="111"/>
    </row>
    <row r="213" ht="11.25">
      <c r="I213" s="111"/>
    </row>
    <row r="214" ht="11.25">
      <c r="I214" s="111"/>
    </row>
    <row r="215" ht="11.25">
      <c r="I215" s="111"/>
    </row>
    <row r="216" ht="11.25">
      <c r="I216" s="111"/>
    </row>
    <row r="217" ht="11.25">
      <c r="I217" s="111"/>
    </row>
    <row r="218" ht="11.25">
      <c r="I218" s="111"/>
    </row>
    <row r="219" ht="11.25">
      <c r="I219" s="111"/>
    </row>
    <row r="220" ht="11.25">
      <c r="I220" s="111"/>
    </row>
    <row r="221" ht="11.25">
      <c r="I221" s="111"/>
    </row>
    <row r="222" ht="11.25">
      <c r="I222" s="111"/>
    </row>
    <row r="223" ht="11.25">
      <c r="I223" s="111"/>
    </row>
    <row r="224" ht="11.25">
      <c r="I224" s="111"/>
    </row>
    <row r="225" ht="11.25">
      <c r="I225" s="111"/>
    </row>
    <row r="226" ht="11.25">
      <c r="I226" s="111"/>
    </row>
    <row r="227" ht="11.25">
      <c r="I227" s="111"/>
    </row>
    <row r="228" ht="11.25">
      <c r="I228" s="111"/>
    </row>
    <row r="229" ht="11.25">
      <c r="I229" s="111"/>
    </row>
    <row r="230" ht="11.25">
      <c r="I230" s="111"/>
    </row>
    <row r="231" ht="11.25">
      <c r="I231" s="111"/>
    </row>
    <row r="232" ht="11.25">
      <c r="I232" s="111"/>
    </row>
    <row r="233" ht="11.25">
      <c r="I233" s="111"/>
    </row>
    <row r="234" ht="11.25">
      <c r="I234" s="111"/>
    </row>
    <row r="235" ht="11.25">
      <c r="I235" s="111"/>
    </row>
    <row r="236" ht="11.25">
      <c r="I236" s="111"/>
    </row>
    <row r="237" ht="11.25">
      <c r="I237" s="111"/>
    </row>
    <row r="238" ht="11.25">
      <c r="I238" s="111"/>
    </row>
    <row r="239" ht="11.25">
      <c r="I239" s="111"/>
    </row>
    <row r="240" ht="11.25">
      <c r="I240" s="111"/>
    </row>
    <row r="241" ht="11.25">
      <c r="I241" s="111"/>
    </row>
    <row r="242" ht="11.25">
      <c r="I242" s="111"/>
    </row>
    <row r="243" ht="11.25">
      <c r="I243" s="111"/>
    </row>
    <row r="244" ht="11.25">
      <c r="I244" s="111"/>
    </row>
    <row r="245" ht="11.25">
      <c r="I245" s="111"/>
    </row>
    <row r="246" ht="11.25">
      <c r="I246" s="111"/>
    </row>
    <row r="247" ht="11.25">
      <c r="I247" s="111"/>
    </row>
    <row r="248" ht="11.25">
      <c r="I248" s="111"/>
    </row>
    <row r="249" ht="11.25">
      <c r="I249" s="111"/>
    </row>
    <row r="250" ht="11.25">
      <c r="I250" s="111"/>
    </row>
    <row r="251" ht="11.25">
      <c r="I251" s="111"/>
    </row>
    <row r="252" ht="11.25">
      <c r="I252" s="111"/>
    </row>
    <row r="253" ht="11.25">
      <c r="I253" s="111"/>
    </row>
    <row r="254" ht="11.25">
      <c r="I254" s="111"/>
    </row>
    <row r="255" ht="11.25">
      <c r="I255" s="111"/>
    </row>
    <row r="256" ht="11.25">
      <c r="I256" s="111"/>
    </row>
    <row r="257" ht="11.25">
      <c r="I257" s="111"/>
    </row>
    <row r="258" ht="11.25">
      <c r="I258" s="111"/>
    </row>
    <row r="259" ht="11.25">
      <c r="I259" s="111"/>
    </row>
    <row r="260" ht="11.25">
      <c r="I260" s="111"/>
    </row>
    <row r="261" ht="11.25">
      <c r="I261" s="111"/>
    </row>
    <row r="262" ht="11.25">
      <c r="I262" s="111"/>
    </row>
    <row r="263" ht="11.25">
      <c r="I263" s="111"/>
    </row>
    <row r="264" ht="11.25">
      <c r="I264" s="111"/>
    </row>
    <row r="265" ht="11.25">
      <c r="I265" s="111"/>
    </row>
    <row r="266" ht="11.25">
      <c r="I266" s="111"/>
    </row>
    <row r="267" ht="11.25">
      <c r="I267" s="111"/>
    </row>
    <row r="268" ht="11.25">
      <c r="I268" s="111"/>
    </row>
    <row r="269" ht="11.25">
      <c r="I269" s="111"/>
    </row>
    <row r="270" ht="11.25">
      <c r="I270" s="111"/>
    </row>
    <row r="271" ht="11.25">
      <c r="I271" s="111"/>
    </row>
    <row r="272" ht="11.25">
      <c r="I272" s="111"/>
    </row>
    <row r="273" ht="11.25">
      <c r="I273" s="111"/>
    </row>
    <row r="274" ht="11.25">
      <c r="I274" s="111"/>
    </row>
    <row r="275" ht="11.25">
      <c r="I275" s="111"/>
    </row>
    <row r="276" ht="11.25">
      <c r="I276" s="111"/>
    </row>
    <row r="277" ht="11.25">
      <c r="I277" s="111"/>
    </row>
    <row r="278" ht="11.25">
      <c r="I278" s="111"/>
    </row>
    <row r="279" ht="11.25">
      <c r="I279" s="111"/>
    </row>
    <row r="280" ht="11.25">
      <c r="I280" s="111"/>
    </row>
    <row r="281" ht="11.25">
      <c r="I281" s="111"/>
    </row>
    <row r="282" ht="11.25">
      <c r="I282" s="111"/>
    </row>
    <row r="283" ht="11.25">
      <c r="I283" s="111"/>
    </row>
    <row r="284" ht="11.25">
      <c r="I284" s="111"/>
    </row>
    <row r="285" ht="11.25">
      <c r="I285" s="111"/>
    </row>
    <row r="286" ht="11.25">
      <c r="I286" s="111"/>
    </row>
    <row r="287" ht="11.25">
      <c r="I287" s="111"/>
    </row>
    <row r="288" ht="11.25">
      <c r="I288" s="111"/>
    </row>
    <row r="289" ht="11.25">
      <c r="I289" s="111"/>
    </row>
    <row r="290" ht="11.25">
      <c r="I290" s="111"/>
    </row>
    <row r="291" ht="11.25">
      <c r="I291" s="111"/>
    </row>
    <row r="292" ht="11.25">
      <c r="I292" s="111"/>
    </row>
    <row r="293" ht="11.25">
      <c r="I293" s="111"/>
    </row>
    <row r="294" ht="11.25">
      <c r="I294" s="111"/>
    </row>
    <row r="295" ht="11.25">
      <c r="I295" s="111"/>
    </row>
    <row r="296" ht="11.25">
      <c r="I296" s="111"/>
    </row>
    <row r="297" ht="11.25">
      <c r="I297" s="111"/>
    </row>
    <row r="298" ht="11.25">
      <c r="I298" s="111"/>
    </row>
    <row r="299" ht="11.25">
      <c r="I299" s="111"/>
    </row>
    <row r="300" ht="11.25">
      <c r="I300" s="111"/>
    </row>
    <row r="301" ht="11.25">
      <c r="I301" s="111"/>
    </row>
    <row r="302" ht="11.25">
      <c r="I302" s="111"/>
    </row>
    <row r="303" ht="11.25">
      <c r="I303" s="111"/>
    </row>
    <row r="304" ht="11.25">
      <c r="I304" s="111"/>
    </row>
    <row r="305" ht="11.25">
      <c r="I305" s="111"/>
    </row>
    <row r="306" ht="11.25">
      <c r="I306" s="111"/>
    </row>
    <row r="307" ht="11.25">
      <c r="I307" s="111"/>
    </row>
    <row r="308" ht="11.25">
      <c r="I308" s="111"/>
    </row>
    <row r="309" ht="11.25">
      <c r="I309" s="111"/>
    </row>
    <row r="310" ht="11.25">
      <c r="I310" s="111"/>
    </row>
    <row r="311" ht="11.25">
      <c r="I311" s="111"/>
    </row>
    <row r="312" ht="11.25">
      <c r="I312" s="111"/>
    </row>
    <row r="313" ht="11.25">
      <c r="I313" s="111"/>
    </row>
    <row r="314" ht="11.25">
      <c r="I314" s="111"/>
    </row>
    <row r="315" ht="11.25">
      <c r="I315" s="111"/>
    </row>
    <row r="316" ht="11.25">
      <c r="I316" s="111"/>
    </row>
    <row r="317" ht="11.25">
      <c r="I317" s="111"/>
    </row>
    <row r="318" ht="11.25">
      <c r="I318" s="111"/>
    </row>
    <row r="319" ht="11.25">
      <c r="I319" s="111"/>
    </row>
    <row r="320" ht="11.25">
      <c r="I320" s="111"/>
    </row>
    <row r="321" ht="11.25">
      <c r="I321" s="111"/>
    </row>
    <row r="322" ht="11.25">
      <c r="I322" s="111"/>
    </row>
    <row r="323" ht="11.25">
      <c r="I323" s="111"/>
    </row>
    <row r="324" ht="11.25">
      <c r="I324" s="111"/>
    </row>
    <row r="325" ht="11.25">
      <c r="I325" s="111"/>
    </row>
    <row r="326" ht="11.25">
      <c r="I326" s="111"/>
    </row>
    <row r="327" ht="11.25">
      <c r="I327" s="111"/>
    </row>
    <row r="328" ht="11.25">
      <c r="I328" s="111"/>
    </row>
    <row r="329" ht="11.25">
      <c r="I329" s="111"/>
    </row>
    <row r="330" ht="11.25">
      <c r="I330" s="111"/>
    </row>
    <row r="331" ht="11.25">
      <c r="I331" s="111"/>
    </row>
    <row r="332" ht="11.25">
      <c r="I332" s="111"/>
    </row>
    <row r="333" ht="11.25">
      <c r="I333" s="111"/>
    </row>
    <row r="334" ht="11.25">
      <c r="I334" s="111"/>
    </row>
    <row r="335" ht="11.25">
      <c r="I335" s="111"/>
    </row>
    <row r="336" ht="11.25">
      <c r="I336" s="111"/>
    </row>
    <row r="337" ht="11.25">
      <c r="I337" s="111"/>
    </row>
    <row r="338" ht="11.25">
      <c r="I338" s="111"/>
    </row>
    <row r="339" ht="11.25">
      <c r="I339" s="111"/>
    </row>
    <row r="340" ht="11.25">
      <c r="I340" s="111"/>
    </row>
    <row r="341" ht="11.25">
      <c r="I341" s="111"/>
    </row>
    <row r="342" ht="11.25">
      <c r="I342" s="111"/>
    </row>
    <row r="343" ht="11.25">
      <c r="I343" s="111"/>
    </row>
    <row r="344" ht="11.25">
      <c r="I344" s="111"/>
    </row>
    <row r="345" ht="11.25">
      <c r="I345" s="111"/>
    </row>
    <row r="346" ht="11.25">
      <c r="I346" s="111"/>
    </row>
    <row r="347" ht="11.25">
      <c r="I347" s="111"/>
    </row>
    <row r="348" ht="11.25">
      <c r="I348" s="111"/>
    </row>
    <row r="349" ht="11.25">
      <c r="I349" s="111"/>
    </row>
    <row r="350" ht="11.25">
      <c r="I350" s="111"/>
    </row>
    <row r="351" ht="11.25">
      <c r="I351" s="111"/>
    </row>
    <row r="352" ht="11.25">
      <c r="I352" s="111"/>
    </row>
    <row r="353" ht="11.25">
      <c r="I353" s="111"/>
    </row>
    <row r="354" ht="11.25">
      <c r="I354" s="111"/>
    </row>
    <row r="355" ht="11.25">
      <c r="I355" s="111"/>
    </row>
    <row r="356" ht="11.25">
      <c r="I356" s="111"/>
    </row>
    <row r="357" ht="11.25">
      <c r="I357" s="111"/>
    </row>
    <row r="358" ht="11.25">
      <c r="I358" s="111"/>
    </row>
    <row r="359" ht="11.25">
      <c r="I359" s="111"/>
    </row>
    <row r="360" ht="11.25">
      <c r="I360" s="111"/>
    </row>
    <row r="361" ht="11.25">
      <c r="I361" s="111"/>
    </row>
    <row r="362" ht="11.25">
      <c r="I362" s="111"/>
    </row>
    <row r="363" ht="11.25">
      <c r="I363" s="111"/>
    </row>
    <row r="364" ht="11.25">
      <c r="I364" s="111"/>
    </row>
    <row r="365" ht="11.25">
      <c r="I365" s="111"/>
    </row>
    <row r="366" ht="11.25">
      <c r="I366" s="111"/>
    </row>
    <row r="367" ht="11.25">
      <c r="I367" s="111"/>
    </row>
    <row r="368" ht="11.25">
      <c r="I368" s="111"/>
    </row>
    <row r="369" ht="11.25">
      <c r="I369" s="111"/>
    </row>
    <row r="370" ht="11.25">
      <c r="I370" s="111"/>
    </row>
    <row r="371" ht="11.25">
      <c r="I371" s="111"/>
    </row>
    <row r="372" ht="11.25">
      <c r="I372" s="111"/>
    </row>
    <row r="373" ht="11.25">
      <c r="I373" s="111"/>
    </row>
    <row r="374" ht="11.25">
      <c r="I374" s="111"/>
    </row>
    <row r="375" ht="11.25">
      <c r="I375" s="111"/>
    </row>
    <row r="376" ht="11.25">
      <c r="I376" s="111"/>
    </row>
    <row r="377" ht="11.25">
      <c r="I377" s="111"/>
    </row>
    <row r="378" ht="11.25">
      <c r="I378" s="111"/>
    </row>
    <row r="379" ht="11.25">
      <c r="I379" s="111"/>
    </row>
    <row r="380" ht="11.25">
      <c r="I380" s="111"/>
    </row>
    <row r="381" ht="11.25">
      <c r="I381" s="111"/>
    </row>
    <row r="382" ht="11.25">
      <c r="I382" s="111"/>
    </row>
    <row r="383" ht="11.25">
      <c r="I383" s="111"/>
    </row>
    <row r="384" ht="11.25">
      <c r="I384" s="111"/>
    </row>
    <row r="385" ht="11.25">
      <c r="I385" s="111"/>
    </row>
    <row r="386" ht="11.25">
      <c r="I386" s="111"/>
    </row>
    <row r="387" ht="11.25">
      <c r="I387" s="111"/>
    </row>
    <row r="388" ht="11.25">
      <c r="I388" s="111"/>
    </row>
    <row r="389" ht="11.25">
      <c r="I389" s="111"/>
    </row>
    <row r="390" ht="11.25">
      <c r="I390" s="111"/>
    </row>
    <row r="391" ht="11.25">
      <c r="I391" s="111"/>
    </row>
    <row r="392" ht="11.25">
      <c r="I392" s="111"/>
    </row>
    <row r="393" ht="11.25">
      <c r="I393" s="111"/>
    </row>
    <row r="394" ht="11.25">
      <c r="I394" s="111"/>
    </row>
    <row r="395" ht="11.25">
      <c r="I395" s="111"/>
    </row>
    <row r="396" ht="11.25">
      <c r="I396" s="111"/>
    </row>
    <row r="397" ht="11.25">
      <c r="I397" s="111"/>
    </row>
    <row r="398" ht="11.25">
      <c r="I398" s="111"/>
    </row>
    <row r="399" ht="11.25">
      <c r="I399" s="111"/>
    </row>
    <row r="400" ht="11.25">
      <c r="I400" s="111"/>
    </row>
    <row r="401" ht="11.25">
      <c r="I401" s="111"/>
    </row>
    <row r="402" ht="11.25">
      <c r="I402" s="111"/>
    </row>
    <row r="403" ht="11.25">
      <c r="I403" s="111"/>
    </row>
    <row r="404" ht="11.25">
      <c r="I404" s="111"/>
    </row>
    <row r="405" ht="11.25">
      <c r="I405" s="111"/>
    </row>
    <row r="406" ht="11.25">
      <c r="I406" s="111"/>
    </row>
    <row r="407" ht="11.25">
      <c r="I407" s="111"/>
    </row>
    <row r="408" ht="11.25">
      <c r="I408" s="111"/>
    </row>
    <row r="409" ht="11.25">
      <c r="I409" s="111"/>
    </row>
    <row r="410" ht="11.25">
      <c r="I410" s="111"/>
    </row>
    <row r="411" ht="11.25">
      <c r="I411" s="111"/>
    </row>
    <row r="412" ht="11.25">
      <c r="I412" s="111"/>
    </row>
    <row r="413" ht="11.25">
      <c r="I413" s="111"/>
    </row>
    <row r="414" ht="11.25">
      <c r="I414" s="111"/>
    </row>
    <row r="415" ht="11.25">
      <c r="I415" s="111"/>
    </row>
    <row r="416" ht="11.25">
      <c r="I416" s="111"/>
    </row>
    <row r="417" ht="11.25">
      <c r="I417" s="111"/>
    </row>
    <row r="418" ht="11.25">
      <c r="I418" s="111"/>
    </row>
    <row r="419" ht="11.25">
      <c r="I419" s="111"/>
    </row>
    <row r="420" ht="11.25">
      <c r="I420" s="111"/>
    </row>
    <row r="421" ht="11.25">
      <c r="I421" s="111"/>
    </row>
    <row r="422" ht="11.25">
      <c r="I422" s="111"/>
    </row>
    <row r="423" ht="11.25">
      <c r="I423" s="111"/>
    </row>
    <row r="424" ht="11.25">
      <c r="I424" s="111"/>
    </row>
    <row r="425" ht="11.25">
      <c r="I425" s="111"/>
    </row>
    <row r="426" ht="11.25">
      <c r="I426" s="111"/>
    </row>
    <row r="427" ht="11.25">
      <c r="I427" s="111"/>
    </row>
    <row r="428" ht="11.25">
      <c r="I428" s="111"/>
    </row>
    <row r="429" ht="11.25">
      <c r="I429" s="111"/>
    </row>
    <row r="430" ht="11.25">
      <c r="I430" s="111"/>
    </row>
    <row r="431" ht="11.25">
      <c r="I431" s="111"/>
    </row>
    <row r="432" ht="11.25">
      <c r="I432" s="111"/>
    </row>
    <row r="433" ht="11.25">
      <c r="I433" s="111"/>
    </row>
    <row r="434" ht="11.25">
      <c r="I434" s="111"/>
    </row>
    <row r="435" ht="11.25">
      <c r="I435" s="111"/>
    </row>
    <row r="436" ht="11.25">
      <c r="I436" s="111"/>
    </row>
    <row r="437" ht="11.25">
      <c r="I437" s="111"/>
    </row>
    <row r="438" ht="11.25">
      <c r="I438" s="111"/>
    </row>
    <row r="439" ht="11.25">
      <c r="I439" s="111"/>
    </row>
    <row r="440" ht="11.25">
      <c r="I440" s="111"/>
    </row>
    <row r="441" ht="11.25">
      <c r="I441" s="111"/>
    </row>
    <row r="442" ht="11.25">
      <c r="I442" s="111"/>
    </row>
    <row r="443" ht="11.25">
      <c r="I443" s="111"/>
    </row>
    <row r="444" ht="11.25">
      <c r="I444" s="111"/>
    </row>
    <row r="445" ht="11.25">
      <c r="I445" s="111"/>
    </row>
    <row r="446" ht="11.25">
      <c r="I446" s="111"/>
    </row>
    <row r="447" ht="11.25">
      <c r="I447" s="111"/>
    </row>
    <row r="448" ht="11.25">
      <c r="I448" s="111"/>
    </row>
    <row r="449" ht="11.25">
      <c r="I449" s="111"/>
    </row>
    <row r="450" ht="11.25">
      <c r="I450" s="111"/>
    </row>
    <row r="451" ht="11.25">
      <c r="I451" s="111"/>
    </row>
    <row r="452" ht="11.25">
      <c r="I452" s="111"/>
    </row>
    <row r="453" ht="11.25">
      <c r="I453" s="111"/>
    </row>
    <row r="454" ht="11.25">
      <c r="I454" s="111"/>
    </row>
    <row r="455" ht="11.25">
      <c r="I455" s="111"/>
    </row>
    <row r="456" ht="11.25">
      <c r="I456" s="111"/>
    </row>
    <row r="457" ht="11.25">
      <c r="I457" s="111"/>
    </row>
    <row r="458" ht="11.25">
      <c r="I458" s="111"/>
    </row>
    <row r="459" ht="11.25">
      <c r="I459" s="111"/>
    </row>
    <row r="460" ht="11.25">
      <c r="I460" s="111"/>
    </row>
    <row r="461" ht="11.25">
      <c r="I461" s="111"/>
    </row>
    <row r="462" ht="11.25">
      <c r="I462" s="111"/>
    </row>
    <row r="463" ht="11.25">
      <c r="I463" s="111"/>
    </row>
    <row r="464" ht="11.25">
      <c r="I464" s="111"/>
    </row>
    <row r="465" ht="11.25">
      <c r="I465" s="111"/>
    </row>
    <row r="466" ht="11.25">
      <c r="I466" s="111"/>
    </row>
    <row r="467" ht="11.25">
      <c r="I467" s="111"/>
    </row>
    <row r="468" ht="11.25">
      <c r="I468" s="111"/>
    </row>
    <row r="469" ht="11.25">
      <c r="I469" s="111"/>
    </row>
    <row r="470" ht="11.25">
      <c r="I470" s="111"/>
    </row>
    <row r="471" ht="11.25">
      <c r="I471" s="111"/>
    </row>
    <row r="472" ht="11.25">
      <c r="I472" s="111"/>
    </row>
    <row r="473" ht="11.25">
      <c r="I473" s="111"/>
    </row>
    <row r="474" ht="11.25">
      <c r="I474" s="111"/>
    </row>
    <row r="475" ht="11.25">
      <c r="I475" s="111"/>
    </row>
    <row r="476" ht="11.25">
      <c r="I476" s="111"/>
    </row>
    <row r="477" ht="11.25">
      <c r="I477" s="111"/>
    </row>
    <row r="478" ht="11.25">
      <c r="I478" s="111"/>
    </row>
    <row r="479" ht="11.25">
      <c r="I479" s="111"/>
    </row>
    <row r="480" ht="11.25">
      <c r="I480" s="111"/>
    </row>
    <row r="481" ht="11.25">
      <c r="I481" s="111"/>
    </row>
    <row r="482" ht="11.25">
      <c r="I482" s="111"/>
    </row>
    <row r="483" ht="11.25">
      <c r="I483" s="111"/>
    </row>
    <row r="484" ht="11.25">
      <c r="I484" s="111"/>
    </row>
    <row r="485" ht="11.25">
      <c r="I485" s="111"/>
    </row>
    <row r="486" ht="11.25">
      <c r="I486" s="111"/>
    </row>
    <row r="487" ht="11.25">
      <c r="I487" s="111"/>
    </row>
    <row r="488" ht="11.25">
      <c r="I488" s="111"/>
    </row>
    <row r="489" ht="11.25">
      <c r="I489" s="111"/>
    </row>
    <row r="490" ht="11.25">
      <c r="I490" s="111"/>
    </row>
    <row r="491" ht="11.25">
      <c r="I491" s="111"/>
    </row>
    <row r="492" ht="11.25">
      <c r="I492" s="111"/>
    </row>
    <row r="493" ht="11.25">
      <c r="I493" s="111"/>
    </row>
    <row r="494" ht="11.25">
      <c r="I494" s="111"/>
    </row>
    <row r="495" ht="11.25">
      <c r="I495" s="111"/>
    </row>
    <row r="496" ht="11.25">
      <c r="I496" s="111"/>
    </row>
    <row r="497" ht="11.25">
      <c r="I497" s="111"/>
    </row>
    <row r="498" ht="11.25">
      <c r="I498" s="111"/>
    </row>
    <row r="499" ht="11.25">
      <c r="I499" s="111"/>
    </row>
    <row r="500" ht="11.25">
      <c r="I500" s="111"/>
    </row>
    <row r="501" ht="11.25">
      <c r="I501" s="111"/>
    </row>
    <row r="502" ht="11.25">
      <c r="I502" s="111"/>
    </row>
    <row r="503" ht="11.25">
      <c r="I503" s="111"/>
    </row>
    <row r="504" ht="11.25">
      <c r="I504" s="111"/>
    </row>
    <row r="505" ht="11.25">
      <c r="I505" s="111"/>
    </row>
    <row r="506" ht="11.25">
      <c r="I506" s="111"/>
    </row>
    <row r="507" ht="11.25">
      <c r="I507" s="111"/>
    </row>
    <row r="508" ht="11.25">
      <c r="I508" s="111"/>
    </row>
    <row r="509" ht="11.25">
      <c r="I509" s="111"/>
    </row>
    <row r="510" ht="11.25">
      <c r="I510" s="111"/>
    </row>
    <row r="511" ht="11.25">
      <c r="I511" s="111"/>
    </row>
    <row r="512" ht="11.25">
      <c r="I512" s="111"/>
    </row>
    <row r="513" ht="11.25">
      <c r="I513" s="111"/>
    </row>
    <row r="514" ht="11.25">
      <c r="I514" s="111"/>
    </row>
    <row r="515" ht="11.25">
      <c r="I515" s="111"/>
    </row>
    <row r="516" ht="11.25">
      <c r="I516" s="111"/>
    </row>
    <row r="517" ht="11.25">
      <c r="I517" s="111"/>
    </row>
    <row r="518" ht="11.25">
      <c r="I518" s="111"/>
    </row>
    <row r="519" ht="11.25">
      <c r="I519" s="111"/>
    </row>
    <row r="520" ht="11.25">
      <c r="I520" s="111"/>
    </row>
    <row r="521" ht="11.25">
      <c r="I521" s="111"/>
    </row>
    <row r="522" ht="11.25">
      <c r="I522" s="111"/>
    </row>
    <row r="523" ht="11.25">
      <c r="I523" s="111"/>
    </row>
    <row r="524" ht="11.25">
      <c r="I524" s="111"/>
    </row>
    <row r="525" ht="11.25">
      <c r="I525" s="111"/>
    </row>
    <row r="526" ht="11.25">
      <c r="I526" s="111"/>
    </row>
    <row r="527" ht="11.25">
      <c r="I527" s="111"/>
    </row>
    <row r="528" ht="11.25">
      <c r="I528" s="111"/>
    </row>
    <row r="529" ht="11.25">
      <c r="I529" s="111"/>
    </row>
    <row r="530" ht="11.25">
      <c r="I530" s="111"/>
    </row>
    <row r="531" ht="11.25">
      <c r="I531" s="111"/>
    </row>
    <row r="532" ht="11.25">
      <c r="I532" s="111"/>
    </row>
    <row r="533" ht="11.25">
      <c r="I533" s="111"/>
    </row>
    <row r="534" ht="11.25">
      <c r="I534" s="111"/>
    </row>
    <row r="535" ht="11.25">
      <c r="I535" s="111"/>
    </row>
    <row r="536" ht="11.25">
      <c r="I536" s="111"/>
    </row>
    <row r="537" ht="11.25">
      <c r="I537" s="111"/>
    </row>
    <row r="538" ht="11.25">
      <c r="I538" s="111"/>
    </row>
    <row r="539" ht="11.25">
      <c r="I539" s="111"/>
    </row>
    <row r="540" ht="11.25">
      <c r="I540" s="111"/>
    </row>
    <row r="541" ht="11.25">
      <c r="I541" s="111"/>
    </row>
    <row r="542" ht="11.25">
      <c r="I542" s="111"/>
    </row>
    <row r="543" ht="11.25">
      <c r="I543" s="111"/>
    </row>
    <row r="544" ht="11.25">
      <c r="I544" s="111"/>
    </row>
    <row r="545" ht="11.25">
      <c r="I545" s="111"/>
    </row>
    <row r="546" ht="11.25">
      <c r="I546" s="111"/>
    </row>
    <row r="547" ht="11.25">
      <c r="I547" s="111"/>
    </row>
    <row r="548" ht="11.25">
      <c r="I548" s="111"/>
    </row>
    <row r="549" ht="11.25">
      <c r="I549" s="111"/>
    </row>
    <row r="550" ht="11.25">
      <c r="I550" s="111"/>
    </row>
    <row r="551" ht="11.25">
      <c r="I551" s="111"/>
    </row>
    <row r="552" ht="11.25">
      <c r="I552" s="111"/>
    </row>
    <row r="553" ht="11.25">
      <c r="I553" s="111"/>
    </row>
    <row r="554" ht="11.25">
      <c r="I554" s="111"/>
    </row>
    <row r="555" ht="11.25">
      <c r="I555" s="111"/>
    </row>
    <row r="556" ht="11.25">
      <c r="I556" s="111"/>
    </row>
    <row r="557" ht="11.25">
      <c r="I557" s="111"/>
    </row>
    <row r="558" ht="11.25">
      <c r="I558" s="111"/>
    </row>
    <row r="559" ht="11.25">
      <c r="I559" s="111"/>
    </row>
    <row r="560" ht="11.25">
      <c r="I560" s="111"/>
    </row>
    <row r="561" ht="11.25">
      <c r="I561" s="111"/>
    </row>
    <row r="562" ht="11.25">
      <c r="I562" s="111"/>
    </row>
    <row r="563" ht="11.25">
      <c r="I563" s="111"/>
    </row>
    <row r="564" ht="11.25">
      <c r="I564" s="111"/>
    </row>
    <row r="565" ht="11.25">
      <c r="I565" s="111"/>
    </row>
    <row r="566" ht="11.25">
      <c r="I566" s="111"/>
    </row>
    <row r="567" ht="11.25">
      <c r="I567" s="111"/>
    </row>
    <row r="568" ht="11.25">
      <c r="I568" s="111"/>
    </row>
    <row r="569" ht="11.25">
      <c r="I569" s="111"/>
    </row>
    <row r="570" ht="11.25">
      <c r="I570" s="111"/>
    </row>
    <row r="571" ht="11.25">
      <c r="I571" s="111"/>
    </row>
    <row r="572" ht="11.25">
      <c r="I572" s="111"/>
    </row>
    <row r="573" ht="11.25">
      <c r="I573" s="111"/>
    </row>
    <row r="574" ht="11.25">
      <c r="I574" s="111"/>
    </row>
    <row r="575" ht="11.25">
      <c r="I575" s="111"/>
    </row>
    <row r="576" ht="11.25">
      <c r="I576" s="111"/>
    </row>
    <row r="577" ht="11.25">
      <c r="I577" s="111"/>
    </row>
    <row r="578" ht="11.25">
      <c r="I578" s="111"/>
    </row>
    <row r="579" ht="11.25">
      <c r="I579" s="111"/>
    </row>
    <row r="580" ht="11.25">
      <c r="I580" s="111"/>
    </row>
    <row r="581" ht="11.25">
      <c r="I581" s="111"/>
    </row>
    <row r="582" ht="11.25">
      <c r="I582" s="111"/>
    </row>
    <row r="583" ht="11.25">
      <c r="I583" s="111"/>
    </row>
    <row r="584" ht="11.25">
      <c r="I584" s="111"/>
    </row>
    <row r="585" ht="11.25">
      <c r="I585" s="111"/>
    </row>
    <row r="586" ht="11.25">
      <c r="I586" s="111"/>
    </row>
    <row r="587" ht="11.25">
      <c r="I587" s="111"/>
    </row>
    <row r="588" ht="11.25">
      <c r="I588" s="111"/>
    </row>
    <row r="589" ht="11.25">
      <c r="I589" s="111"/>
    </row>
    <row r="590" ht="11.25">
      <c r="I590" s="111"/>
    </row>
    <row r="591" ht="11.25">
      <c r="I591" s="111"/>
    </row>
    <row r="592" ht="11.25">
      <c r="I592" s="111"/>
    </row>
    <row r="593" ht="11.25">
      <c r="I593" s="111"/>
    </row>
    <row r="594" ht="11.25">
      <c r="I594" s="111"/>
    </row>
    <row r="595" ht="11.25">
      <c r="I595" s="111"/>
    </row>
    <row r="596" ht="11.25">
      <c r="I596" s="111"/>
    </row>
    <row r="597" ht="11.25">
      <c r="I597" s="111"/>
    </row>
    <row r="598" ht="11.25">
      <c r="I598" s="111"/>
    </row>
    <row r="599" ht="11.25">
      <c r="I599" s="111"/>
    </row>
    <row r="600" ht="11.25">
      <c r="I600" s="111"/>
    </row>
    <row r="601" ht="11.25">
      <c r="I601" s="111"/>
    </row>
    <row r="602" ht="11.25">
      <c r="I602" s="111"/>
    </row>
    <row r="603" ht="11.25">
      <c r="I603" s="111"/>
    </row>
    <row r="604" ht="11.25">
      <c r="I604" s="111"/>
    </row>
    <row r="605" ht="11.25">
      <c r="I605" s="111"/>
    </row>
    <row r="606" ht="11.25">
      <c r="I606" s="111"/>
    </row>
    <row r="607" ht="11.25">
      <c r="I607" s="111"/>
    </row>
    <row r="608" ht="11.25">
      <c r="I608" s="111"/>
    </row>
    <row r="609" ht="11.25">
      <c r="I609" s="111"/>
    </row>
    <row r="610" ht="11.25">
      <c r="I610" s="111"/>
    </row>
    <row r="611" ht="11.25">
      <c r="I611" s="111"/>
    </row>
    <row r="612" ht="11.25">
      <c r="I612" s="111"/>
    </row>
    <row r="613" ht="11.25">
      <c r="I613" s="111"/>
    </row>
    <row r="614" ht="11.25">
      <c r="I614" s="111"/>
    </row>
    <row r="615" ht="11.25">
      <c r="I615" s="111"/>
    </row>
    <row r="616" ht="11.25">
      <c r="I616" s="111"/>
    </row>
    <row r="617" ht="11.25">
      <c r="I617" s="111"/>
    </row>
    <row r="618" ht="11.25">
      <c r="I618" s="111"/>
    </row>
    <row r="619" ht="11.25">
      <c r="I619" s="111"/>
    </row>
    <row r="620" ht="11.25">
      <c r="I620" s="111"/>
    </row>
    <row r="621" ht="11.25">
      <c r="I621" s="111"/>
    </row>
    <row r="622" ht="11.25">
      <c r="I622" s="111"/>
    </row>
    <row r="623" ht="11.25">
      <c r="I623" s="111"/>
    </row>
    <row r="624" ht="11.25">
      <c r="I624" s="111"/>
    </row>
    <row r="625" ht="11.25">
      <c r="I625" s="111"/>
    </row>
    <row r="626" ht="11.25">
      <c r="I626" s="111"/>
    </row>
    <row r="627" ht="11.25">
      <c r="I627" s="111"/>
    </row>
    <row r="628" ht="11.25">
      <c r="I628" s="111"/>
    </row>
    <row r="629" ht="11.25">
      <c r="I629" s="111"/>
    </row>
    <row r="630" ht="11.25">
      <c r="I630" s="111"/>
    </row>
    <row r="631" ht="11.25">
      <c r="I631" s="111"/>
    </row>
    <row r="632" ht="11.25">
      <c r="I632" s="111"/>
    </row>
    <row r="633" ht="11.25">
      <c r="I633" s="111"/>
    </row>
    <row r="634" ht="11.25">
      <c r="I634" s="111"/>
    </row>
    <row r="635" ht="11.25">
      <c r="I635" s="111"/>
    </row>
    <row r="636" ht="11.25">
      <c r="I636" s="111"/>
    </row>
    <row r="637" ht="11.25">
      <c r="I637" s="111"/>
    </row>
    <row r="638" ht="11.25">
      <c r="I638" s="111"/>
    </row>
    <row r="639" ht="11.25">
      <c r="I639" s="111"/>
    </row>
    <row r="640" ht="11.25">
      <c r="I640" s="111"/>
    </row>
    <row r="641" ht="11.25">
      <c r="I641" s="111"/>
    </row>
    <row r="642" ht="11.25">
      <c r="I642" s="111"/>
    </row>
    <row r="643" ht="11.25">
      <c r="I643" s="111"/>
    </row>
    <row r="644" ht="11.25">
      <c r="I644" s="111"/>
    </row>
    <row r="645" ht="11.25">
      <c r="I645" s="111"/>
    </row>
    <row r="646" ht="11.25">
      <c r="I646" s="111"/>
    </row>
    <row r="647" ht="11.25">
      <c r="I647" s="111"/>
    </row>
    <row r="648" ht="11.25">
      <c r="I648" s="111"/>
    </row>
    <row r="649" ht="11.25">
      <c r="I649" s="111"/>
    </row>
    <row r="650" ht="11.25">
      <c r="I650" s="111"/>
    </row>
    <row r="651" ht="11.25">
      <c r="I651" s="111"/>
    </row>
    <row r="652" ht="11.25">
      <c r="I652" s="111"/>
    </row>
    <row r="653" ht="11.25">
      <c r="I653" s="111"/>
    </row>
    <row r="654" ht="11.25">
      <c r="I654" s="111"/>
    </row>
    <row r="655" ht="11.25">
      <c r="I655" s="111"/>
    </row>
    <row r="656" ht="11.25">
      <c r="I656" s="111"/>
    </row>
    <row r="657" ht="11.25">
      <c r="I657" s="111"/>
    </row>
    <row r="658" ht="11.25">
      <c r="I658" s="111"/>
    </row>
    <row r="659" ht="11.25">
      <c r="I659" s="111"/>
    </row>
    <row r="660" ht="11.25">
      <c r="I660" s="111"/>
    </row>
    <row r="661" ht="11.25">
      <c r="I661" s="111"/>
    </row>
    <row r="662" ht="11.25">
      <c r="I662" s="111"/>
    </row>
    <row r="663" ht="11.25">
      <c r="I663" s="111"/>
    </row>
    <row r="664" ht="11.25">
      <c r="I664" s="111"/>
    </row>
    <row r="665" ht="11.25">
      <c r="I665" s="111"/>
    </row>
    <row r="666" ht="11.25">
      <c r="I666" s="111"/>
    </row>
    <row r="667" ht="11.25">
      <c r="I667" s="111"/>
    </row>
    <row r="668" ht="11.25">
      <c r="I668" s="111"/>
    </row>
    <row r="669" ht="11.25">
      <c r="I669" s="111"/>
    </row>
    <row r="670" ht="11.25">
      <c r="I670" s="111"/>
    </row>
    <row r="671" ht="11.25">
      <c r="I671" s="111"/>
    </row>
    <row r="672" ht="11.25">
      <c r="I672" s="111"/>
    </row>
    <row r="673" ht="11.25">
      <c r="I673" s="111"/>
    </row>
    <row r="674" ht="11.25">
      <c r="I674" s="111"/>
    </row>
    <row r="675" ht="11.25">
      <c r="I675" s="111"/>
    </row>
    <row r="676" ht="11.25">
      <c r="I676" s="111"/>
    </row>
    <row r="677" ht="11.25">
      <c r="I677" s="111"/>
    </row>
    <row r="678" ht="11.25">
      <c r="I678" s="111"/>
    </row>
    <row r="679" ht="11.25">
      <c r="I679" s="111"/>
    </row>
    <row r="680" ht="11.25">
      <c r="I680" s="111"/>
    </row>
    <row r="681" ht="11.25">
      <c r="I681" s="111"/>
    </row>
    <row r="682" ht="11.25">
      <c r="I682" s="111"/>
    </row>
    <row r="683" ht="11.25">
      <c r="I683" s="111"/>
    </row>
    <row r="684" ht="11.25">
      <c r="I684" s="111"/>
    </row>
    <row r="685" ht="11.25">
      <c r="I685" s="111"/>
    </row>
    <row r="686" ht="11.25">
      <c r="I686" s="111"/>
    </row>
    <row r="687" ht="11.25">
      <c r="I687" s="111"/>
    </row>
    <row r="688" ht="11.25">
      <c r="I688" s="111"/>
    </row>
    <row r="689" ht="11.25">
      <c r="I689" s="111"/>
    </row>
    <row r="690" ht="11.25">
      <c r="I690" s="111"/>
    </row>
    <row r="691" ht="11.25">
      <c r="I691" s="111"/>
    </row>
    <row r="692" ht="11.25">
      <c r="I692" s="111"/>
    </row>
    <row r="693" ht="11.25">
      <c r="I693" s="111"/>
    </row>
    <row r="694" ht="11.25">
      <c r="I694" s="111"/>
    </row>
    <row r="695" ht="11.25">
      <c r="I695" s="111"/>
    </row>
    <row r="696" ht="11.25">
      <c r="I696" s="111"/>
    </row>
    <row r="697" ht="11.25">
      <c r="I697" s="111"/>
    </row>
    <row r="698" ht="11.25">
      <c r="I698" s="111"/>
    </row>
    <row r="699" ht="11.25">
      <c r="I699" s="111"/>
    </row>
    <row r="700" ht="11.25">
      <c r="I700" s="111"/>
    </row>
    <row r="701" ht="11.25">
      <c r="I701" s="111"/>
    </row>
    <row r="702" ht="11.25">
      <c r="I702" s="111"/>
    </row>
    <row r="703" ht="11.25">
      <c r="I703" s="111"/>
    </row>
    <row r="704" ht="11.25">
      <c r="I704" s="111"/>
    </row>
    <row r="705" ht="11.25">
      <c r="I705" s="111"/>
    </row>
    <row r="706" ht="11.25">
      <c r="I706" s="111"/>
    </row>
    <row r="707" ht="11.25">
      <c r="I707" s="111"/>
    </row>
    <row r="708" ht="11.25">
      <c r="I708" s="111"/>
    </row>
    <row r="709" ht="11.25">
      <c r="I709" s="111"/>
    </row>
    <row r="710" ht="11.25">
      <c r="I710" s="111"/>
    </row>
    <row r="711" ht="11.25">
      <c r="I711" s="111"/>
    </row>
    <row r="712" ht="11.25">
      <c r="I712" s="111"/>
    </row>
    <row r="713" ht="11.25">
      <c r="I713" s="111"/>
    </row>
    <row r="714" ht="11.25">
      <c r="I714" s="111"/>
    </row>
    <row r="715" ht="11.25">
      <c r="I715" s="111"/>
    </row>
    <row r="716" ht="11.25">
      <c r="I716" s="111"/>
    </row>
    <row r="717" ht="11.25">
      <c r="I717" s="111"/>
    </row>
    <row r="718" ht="11.25">
      <c r="I718" s="111"/>
    </row>
    <row r="719" ht="11.25">
      <c r="I719" s="111"/>
    </row>
    <row r="720" ht="11.25">
      <c r="I720" s="111"/>
    </row>
    <row r="721" ht="11.25">
      <c r="I721" s="111"/>
    </row>
    <row r="722" ht="11.25">
      <c r="I722" s="111"/>
    </row>
    <row r="723" ht="11.25">
      <c r="I723" s="111"/>
    </row>
    <row r="724" ht="11.25">
      <c r="I724" s="111"/>
    </row>
    <row r="725" ht="11.25">
      <c r="I725" s="111"/>
    </row>
    <row r="726" ht="11.25">
      <c r="I726" s="111"/>
    </row>
    <row r="727" ht="11.25">
      <c r="I727" s="111"/>
    </row>
    <row r="728" ht="11.25">
      <c r="I728" s="111"/>
    </row>
    <row r="729" ht="11.25">
      <c r="I729" s="111"/>
    </row>
    <row r="730" ht="11.25">
      <c r="I730" s="111"/>
    </row>
    <row r="731" ht="11.25">
      <c r="I731" s="111"/>
    </row>
    <row r="732" ht="11.25">
      <c r="I732" s="111"/>
    </row>
    <row r="733" ht="11.25">
      <c r="I733" s="111"/>
    </row>
    <row r="734" ht="11.25">
      <c r="I734" s="111"/>
    </row>
    <row r="735" ht="11.25">
      <c r="I735" s="111"/>
    </row>
    <row r="736" ht="11.25">
      <c r="I736" s="111"/>
    </row>
    <row r="737" ht="11.25">
      <c r="I737" s="111"/>
    </row>
    <row r="738" ht="11.25">
      <c r="I738" s="111"/>
    </row>
    <row r="739" ht="11.25">
      <c r="I739" s="111"/>
    </row>
    <row r="740" ht="11.25">
      <c r="I740" s="111"/>
    </row>
    <row r="741" ht="11.25">
      <c r="I741" s="111"/>
    </row>
    <row r="742" ht="11.25">
      <c r="I742" s="111"/>
    </row>
    <row r="743" ht="11.25">
      <c r="I743" s="111"/>
    </row>
    <row r="744" ht="11.25">
      <c r="I744" s="111"/>
    </row>
    <row r="745" ht="11.25">
      <c r="I745" s="111"/>
    </row>
    <row r="746" ht="11.25">
      <c r="I746" s="111"/>
    </row>
    <row r="747" ht="11.25">
      <c r="I747" s="111"/>
    </row>
    <row r="748" ht="11.25">
      <c r="I748" s="111"/>
    </row>
    <row r="749" ht="11.25">
      <c r="I749" s="111"/>
    </row>
    <row r="750" ht="11.25">
      <c r="I750" s="111"/>
    </row>
    <row r="751" ht="11.25">
      <c r="I751" s="111"/>
    </row>
    <row r="752" ht="11.25">
      <c r="I752" s="111"/>
    </row>
    <row r="753" ht="11.25">
      <c r="I753" s="111"/>
    </row>
    <row r="754" ht="11.25">
      <c r="I754" s="111"/>
    </row>
    <row r="755" ht="11.25">
      <c r="I755" s="111"/>
    </row>
    <row r="756" ht="11.25">
      <c r="I756" s="111"/>
    </row>
    <row r="757" ht="11.25">
      <c r="I757" s="111"/>
    </row>
    <row r="758" ht="11.25">
      <c r="I758" s="111"/>
    </row>
    <row r="759" ht="11.25">
      <c r="I759" s="111"/>
    </row>
    <row r="760" ht="11.25">
      <c r="I760" s="111"/>
    </row>
    <row r="761" ht="11.25">
      <c r="I761" s="111"/>
    </row>
    <row r="762" ht="11.25">
      <c r="I762" s="111"/>
    </row>
    <row r="763" ht="11.25">
      <c r="I763" s="111"/>
    </row>
    <row r="764" ht="11.25">
      <c r="I764" s="111"/>
    </row>
    <row r="765" ht="11.25">
      <c r="I765" s="111"/>
    </row>
    <row r="766" ht="11.25">
      <c r="I766" s="111"/>
    </row>
    <row r="767" ht="11.25">
      <c r="I767" s="111"/>
    </row>
    <row r="768" ht="11.25">
      <c r="I768" s="111"/>
    </row>
    <row r="769" ht="11.25">
      <c r="I769" s="111"/>
    </row>
    <row r="770" ht="11.25">
      <c r="I770" s="111"/>
    </row>
    <row r="771" ht="11.25">
      <c r="I771" s="111"/>
    </row>
    <row r="772" ht="11.25">
      <c r="I772" s="111"/>
    </row>
    <row r="773" ht="11.25">
      <c r="I773" s="111"/>
    </row>
    <row r="774" ht="11.25">
      <c r="I774" s="111"/>
    </row>
    <row r="775" ht="11.25">
      <c r="I775" s="111"/>
    </row>
    <row r="776" ht="11.25">
      <c r="I776" s="111"/>
    </row>
    <row r="777" ht="11.25">
      <c r="I777" s="111"/>
    </row>
    <row r="778" ht="11.25">
      <c r="I778" s="111"/>
    </row>
    <row r="779" ht="11.25">
      <c r="I779" s="111"/>
    </row>
    <row r="780" ht="11.25">
      <c r="I780" s="111"/>
    </row>
    <row r="781" ht="11.25">
      <c r="I781" s="111"/>
    </row>
    <row r="782" ht="11.25">
      <c r="I782" s="111"/>
    </row>
    <row r="783" ht="11.25">
      <c r="I783" s="111"/>
    </row>
    <row r="784" ht="11.25">
      <c r="I784" s="111"/>
    </row>
    <row r="785" ht="11.25">
      <c r="I785" s="111"/>
    </row>
    <row r="786" ht="11.25">
      <c r="I786" s="111"/>
    </row>
    <row r="787" ht="11.25">
      <c r="I787" s="111"/>
    </row>
    <row r="788" ht="11.25">
      <c r="I788" s="111"/>
    </row>
    <row r="789" ht="11.25">
      <c r="I789" s="111"/>
    </row>
    <row r="790" ht="11.25">
      <c r="I790" s="111"/>
    </row>
    <row r="791" ht="11.25">
      <c r="I791" s="111"/>
    </row>
    <row r="792" ht="11.25">
      <c r="I792" s="111"/>
    </row>
    <row r="793" ht="11.25">
      <c r="I793" s="111"/>
    </row>
    <row r="794" ht="11.25">
      <c r="I794" s="111"/>
    </row>
    <row r="795" ht="11.25">
      <c r="I795" s="111"/>
    </row>
    <row r="796" ht="11.25">
      <c r="I796" s="111"/>
    </row>
    <row r="797" ht="11.25">
      <c r="I797" s="111"/>
    </row>
    <row r="798" ht="11.25">
      <c r="I798" s="111"/>
    </row>
    <row r="799" ht="11.25">
      <c r="I799" s="111"/>
    </row>
    <row r="800" ht="11.25">
      <c r="I800" s="111"/>
    </row>
    <row r="801" ht="11.25">
      <c r="I801" s="111"/>
    </row>
    <row r="802" ht="11.25">
      <c r="I802" s="111"/>
    </row>
    <row r="803" ht="11.25">
      <c r="I803" s="111"/>
    </row>
    <row r="804" ht="11.25">
      <c r="I804" s="111"/>
    </row>
    <row r="805" ht="11.25">
      <c r="I805" s="111"/>
    </row>
    <row r="806" ht="11.25">
      <c r="I806" s="111"/>
    </row>
    <row r="807" ht="11.25">
      <c r="I807" s="111"/>
    </row>
    <row r="808" ht="11.25">
      <c r="I808" s="111"/>
    </row>
    <row r="809" ht="11.25">
      <c r="I809" s="111"/>
    </row>
    <row r="810" ht="11.25">
      <c r="I810" s="111"/>
    </row>
    <row r="811" ht="11.25">
      <c r="I811" s="111"/>
    </row>
    <row r="812" ht="11.25">
      <c r="I812" s="111"/>
    </row>
    <row r="813" ht="11.25">
      <c r="I813" s="111"/>
    </row>
    <row r="814" ht="11.25">
      <c r="I814" s="111"/>
    </row>
    <row r="815" ht="11.25">
      <c r="I815" s="111"/>
    </row>
    <row r="816" ht="11.25">
      <c r="I816" s="111"/>
    </row>
    <row r="817" ht="11.25">
      <c r="I817" s="111"/>
    </row>
    <row r="818" ht="11.25">
      <c r="I818" s="111"/>
    </row>
    <row r="819" ht="11.25">
      <c r="I819" s="111"/>
    </row>
    <row r="820" ht="11.25">
      <c r="I820" s="111"/>
    </row>
    <row r="821" ht="11.25">
      <c r="I821" s="111"/>
    </row>
    <row r="822" ht="11.25">
      <c r="I822" s="111"/>
    </row>
    <row r="823" ht="11.25">
      <c r="I823" s="111"/>
    </row>
    <row r="824" ht="11.25">
      <c r="I824" s="111"/>
    </row>
    <row r="825" ht="11.25">
      <c r="I825" s="111"/>
    </row>
    <row r="826" ht="11.25">
      <c r="I826" s="111"/>
    </row>
    <row r="827" ht="11.25">
      <c r="I827" s="111"/>
    </row>
    <row r="828" ht="11.25">
      <c r="I828" s="111"/>
    </row>
    <row r="829" ht="11.25">
      <c r="I829" s="111"/>
    </row>
    <row r="830" ht="11.25">
      <c r="I830" s="111"/>
    </row>
    <row r="831" ht="11.25">
      <c r="I831" s="111"/>
    </row>
    <row r="832" ht="11.25">
      <c r="I832" s="111"/>
    </row>
    <row r="833" ht="11.25">
      <c r="I833" s="111"/>
    </row>
  </sheetData>
  <mergeCells count="6">
    <mergeCell ref="A1:M1"/>
    <mergeCell ref="A30:B30"/>
    <mergeCell ref="A3:A4"/>
    <mergeCell ref="B3:B4"/>
    <mergeCell ref="K3:K4"/>
    <mergeCell ref="L3:L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 Юрьевна Ишмуратова</dc:creator>
  <cp:keywords/>
  <dc:description/>
  <cp:lastModifiedBy>Aleksander Grigoryev</cp:lastModifiedBy>
  <cp:lastPrinted>2008-08-26T07:30:37Z</cp:lastPrinted>
  <dcterms:created xsi:type="dcterms:W3CDTF">2007-07-17T04:31:37Z</dcterms:created>
  <dcterms:modified xsi:type="dcterms:W3CDTF">2008-08-26T07:31:13Z</dcterms:modified>
  <cp:category/>
  <cp:version/>
  <cp:contentType/>
  <cp:contentStatus/>
</cp:coreProperties>
</file>